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1_1.etapa - Architekt..." sheetId="2" r:id="rId2"/>
    <sheet name="VON_1.etapa - Vedlejší a ..." sheetId="3" r:id="rId3"/>
    <sheet name="D.1.1_2.etapa - Architekt..." sheetId="4" r:id="rId4"/>
    <sheet name="VON_2 - Vedlejší a ostatn...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'D.1.1_1.etapa - Architekt...'!$C$96:$K$576</definedName>
    <definedName name="_xlnm.Print_Area" localSheetId="1">'D.1.1_1.etapa - Architekt...'!$C$4:$J$39,'D.1.1_1.etapa - Architekt...'!$C$45:$J$78,'D.1.1_1.etapa - Architekt...'!$C$84:$K$576</definedName>
    <definedName name="_xlnm.Print_Titles" localSheetId="1">'D.1.1_1.etapa - Architekt...'!$96:$96</definedName>
    <definedName name="_xlnm._FilterDatabase" localSheetId="2" hidden="1">'VON_1.etapa - Vedlejší a ...'!$C$90:$K$153</definedName>
    <definedName name="_xlnm.Print_Area" localSheetId="2">'VON_1.etapa - Vedlejší a ...'!$C$4:$J$41,'VON_1.etapa - Vedlejší a ...'!$C$47:$J$70,'VON_1.etapa - Vedlejší a ...'!$C$76:$K$153</definedName>
    <definedName name="_xlnm.Print_Titles" localSheetId="2">'VON_1.etapa - Vedlejší a ...'!$90:$90</definedName>
    <definedName name="_xlnm._FilterDatabase" localSheetId="3" hidden="1">'D.1.1_2.etapa - Architekt...'!$C$96:$K$569</definedName>
    <definedName name="_xlnm.Print_Area" localSheetId="3">'D.1.1_2.etapa - Architekt...'!$C$4:$J$39,'D.1.1_2.etapa - Architekt...'!$C$45:$J$78,'D.1.1_2.etapa - Architekt...'!$C$84:$K$569</definedName>
    <definedName name="_xlnm.Print_Titles" localSheetId="3">'D.1.1_2.etapa - Architekt...'!$96:$96</definedName>
    <definedName name="_xlnm._FilterDatabase" localSheetId="4" hidden="1">'VON_2 - Vedlejší a ostatn...'!$C$90:$K$153</definedName>
    <definedName name="_xlnm.Print_Area" localSheetId="4">'VON_2 - Vedlejší a ostatn...'!$C$4:$J$41,'VON_2 - Vedlejší a ostatn...'!$C$47:$J$70,'VON_2 - Vedlejší a ostatn...'!$C$76:$K$153</definedName>
    <definedName name="_xlnm.Print_Titles" localSheetId="4">'VON_2 - Vedlejší a ostatn...'!$90:$90</definedName>
  </definedNames>
  <calcPr/>
</workbook>
</file>

<file path=xl/calcChain.xml><?xml version="1.0" encoding="utf-8"?>
<calcChain xmlns="http://schemas.openxmlformats.org/spreadsheetml/2006/main">
  <c i="5" r="J39"/>
  <c r="J38"/>
  <c i="1" r="AY60"/>
  <c i="5" r="J37"/>
  <c i="1" r="AX60"/>
  <c i="5" r="BI151"/>
  <c r="BH151"/>
  <c r="BG151"/>
  <c r="BF151"/>
  <c r="T151"/>
  <c r="T150"/>
  <c r="R151"/>
  <c r="R150"/>
  <c r="P151"/>
  <c r="P150"/>
  <c r="BK151"/>
  <c r="BK150"/>
  <c r="J150"/>
  <c r="J151"/>
  <c r="BE151"/>
  <c r="J6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T111"/>
  <c r="R112"/>
  <c r="R111"/>
  <c r="P112"/>
  <c r="P111"/>
  <c r="BK112"/>
  <c r="BK111"/>
  <c r="J111"/>
  <c r="J112"/>
  <c r="BE112"/>
  <c r="J68"/>
  <c r="BI107"/>
  <c r="BH107"/>
  <c r="BG107"/>
  <c r="BF107"/>
  <c r="T107"/>
  <c r="T106"/>
  <c r="R107"/>
  <c r="R106"/>
  <c r="P107"/>
  <c r="P106"/>
  <c r="BK107"/>
  <c r="BK106"/>
  <c r="J106"/>
  <c r="J107"/>
  <c r="BE107"/>
  <c r="J67"/>
  <c r="BI98"/>
  <c r="BH98"/>
  <c r="BG98"/>
  <c r="BF98"/>
  <c r="T98"/>
  <c r="T97"/>
  <c r="R98"/>
  <c r="R97"/>
  <c r="P98"/>
  <c r="P97"/>
  <c r="BK98"/>
  <c r="BK97"/>
  <c r="J97"/>
  <c r="J98"/>
  <c r="BE98"/>
  <c r="J66"/>
  <c r="BI94"/>
  <c r="F39"/>
  <c i="1" r="BD60"/>
  <c i="5" r="BH94"/>
  <c r="F38"/>
  <c i="1" r="BC60"/>
  <c i="5" r="BG94"/>
  <c r="F37"/>
  <c i="1" r="BB60"/>
  <c i="5" r="BF94"/>
  <c r="J36"/>
  <c i="1" r="AW60"/>
  <c i="5" r="F36"/>
  <c i="1" r="BA60"/>
  <c i="5" r="T94"/>
  <c r="T93"/>
  <c r="T92"/>
  <c r="T91"/>
  <c r="R94"/>
  <c r="R93"/>
  <c r="R92"/>
  <c r="R91"/>
  <c r="P94"/>
  <c r="P93"/>
  <c r="P92"/>
  <c r="P91"/>
  <c i="1" r="AU60"/>
  <c i="5" r="BK94"/>
  <c r="BK93"/>
  <c r="J93"/>
  <c r="BK92"/>
  <c r="J92"/>
  <c r="BK91"/>
  <c r="J91"/>
  <c r="J63"/>
  <c r="J32"/>
  <c i="1" r="AG60"/>
  <c i="5" r="J94"/>
  <c r="BE94"/>
  <c r="J35"/>
  <c i="1" r="AV60"/>
  <c i="5" r="F35"/>
  <c i="1" r="AZ60"/>
  <c i="5" r="J65"/>
  <c r="J64"/>
  <c r="F85"/>
  <c r="E83"/>
  <c r="F56"/>
  <c r="E54"/>
  <c r="J41"/>
  <c r="J26"/>
  <c r="E26"/>
  <c r="J88"/>
  <c r="J59"/>
  <c r="J25"/>
  <c r="J23"/>
  <c r="E23"/>
  <c r="J87"/>
  <c r="J58"/>
  <c r="J22"/>
  <c r="J20"/>
  <c r="E20"/>
  <c r="F88"/>
  <c r="F59"/>
  <c r="J19"/>
  <c r="J17"/>
  <c r="E17"/>
  <c r="F87"/>
  <c r="F58"/>
  <c r="J16"/>
  <c r="J14"/>
  <c r="J85"/>
  <c r="J56"/>
  <c r="E7"/>
  <c r="E79"/>
  <c r="E50"/>
  <c i="4" r="J37"/>
  <c r="J36"/>
  <c i="1" r="AY59"/>
  <c i="4" r="J35"/>
  <c i="1" r="AX59"/>
  <c i="4"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3"/>
  <c r="BH563"/>
  <c r="BG563"/>
  <c r="BF563"/>
  <c r="T563"/>
  <c r="R563"/>
  <c r="P563"/>
  <c r="BK563"/>
  <c r="J563"/>
  <c r="BE563"/>
  <c r="BI560"/>
  <c r="BH560"/>
  <c r="BG560"/>
  <c r="BF560"/>
  <c r="T560"/>
  <c r="R560"/>
  <c r="P560"/>
  <c r="BK560"/>
  <c r="J560"/>
  <c r="BE560"/>
  <c r="BI557"/>
  <c r="BH557"/>
  <c r="BG557"/>
  <c r="BF557"/>
  <c r="T557"/>
  <c r="T556"/>
  <c r="R557"/>
  <c r="R556"/>
  <c r="P557"/>
  <c r="P556"/>
  <c r="BK557"/>
  <c r="BK556"/>
  <c r="J556"/>
  <c r="J557"/>
  <c r="BE557"/>
  <c r="J77"/>
  <c r="BI553"/>
  <c r="BH553"/>
  <c r="BG553"/>
  <c r="BF553"/>
  <c r="T553"/>
  <c r="R553"/>
  <c r="P553"/>
  <c r="BK553"/>
  <c r="J553"/>
  <c r="BE553"/>
  <c r="BI550"/>
  <c r="BH550"/>
  <c r="BG550"/>
  <c r="BF550"/>
  <c r="T550"/>
  <c r="T549"/>
  <c r="R550"/>
  <c r="R549"/>
  <c r="P550"/>
  <c r="P549"/>
  <c r="BK550"/>
  <c r="BK549"/>
  <c r="J549"/>
  <c r="J550"/>
  <c r="BE550"/>
  <c r="J76"/>
  <c r="BI531"/>
  <c r="BH531"/>
  <c r="BG531"/>
  <c r="BF531"/>
  <c r="T531"/>
  <c r="R531"/>
  <c r="P531"/>
  <c r="BK531"/>
  <c r="J531"/>
  <c r="BE531"/>
  <c r="BI513"/>
  <c r="BH513"/>
  <c r="BG513"/>
  <c r="BF513"/>
  <c r="T513"/>
  <c r="R513"/>
  <c r="P513"/>
  <c r="BK513"/>
  <c r="J513"/>
  <c r="BE513"/>
  <c r="BI495"/>
  <c r="BH495"/>
  <c r="BG495"/>
  <c r="BF495"/>
  <c r="T495"/>
  <c r="R495"/>
  <c r="P495"/>
  <c r="BK495"/>
  <c r="J495"/>
  <c r="BE495"/>
  <c r="BI466"/>
  <c r="BH466"/>
  <c r="BG466"/>
  <c r="BF466"/>
  <c r="T466"/>
  <c r="R466"/>
  <c r="P466"/>
  <c r="BK466"/>
  <c r="J466"/>
  <c r="BE466"/>
  <c r="BI437"/>
  <c r="BH437"/>
  <c r="BG437"/>
  <c r="BF437"/>
  <c r="T437"/>
  <c r="T436"/>
  <c r="R437"/>
  <c r="R436"/>
  <c r="P437"/>
  <c r="P436"/>
  <c r="BK437"/>
  <c r="BK436"/>
  <c r="J436"/>
  <c r="J437"/>
  <c r="BE437"/>
  <c r="J75"/>
  <c r="BI435"/>
  <c r="BH435"/>
  <c r="BG435"/>
  <c r="BF435"/>
  <c r="T435"/>
  <c r="R435"/>
  <c r="P435"/>
  <c r="BK435"/>
  <c r="J435"/>
  <c r="BE435"/>
  <c r="BI431"/>
  <c r="BH431"/>
  <c r="BG431"/>
  <c r="BF431"/>
  <c r="T431"/>
  <c r="R431"/>
  <c r="P431"/>
  <c r="BK431"/>
  <c r="J431"/>
  <c r="BE431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2"/>
  <c r="BH422"/>
  <c r="BG422"/>
  <c r="BF422"/>
  <c r="T422"/>
  <c r="R422"/>
  <c r="P422"/>
  <c r="BK422"/>
  <c r="J422"/>
  <c r="BE422"/>
  <c r="BI419"/>
  <c r="BH419"/>
  <c r="BG419"/>
  <c r="BF419"/>
  <c r="T419"/>
  <c r="R419"/>
  <c r="P419"/>
  <c r="BK419"/>
  <c r="J419"/>
  <c r="BE419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10"/>
  <c r="BH410"/>
  <c r="BG410"/>
  <c r="BF410"/>
  <c r="T410"/>
  <c r="R410"/>
  <c r="P410"/>
  <c r="BK410"/>
  <c r="J410"/>
  <c r="BE410"/>
  <c r="BI407"/>
  <c r="BH407"/>
  <c r="BG407"/>
  <c r="BF407"/>
  <c r="T407"/>
  <c r="T406"/>
  <c r="R407"/>
  <c r="R406"/>
  <c r="P407"/>
  <c r="P406"/>
  <c r="BK407"/>
  <c r="BK406"/>
  <c r="J406"/>
  <c r="J407"/>
  <c r="BE407"/>
  <c r="J74"/>
  <c r="BI405"/>
  <c r="BH405"/>
  <c r="BG405"/>
  <c r="BF405"/>
  <c r="T405"/>
  <c r="R405"/>
  <c r="P405"/>
  <c r="BK405"/>
  <c r="J405"/>
  <c r="BE405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4"/>
  <c r="BH394"/>
  <c r="BG394"/>
  <c r="BF394"/>
  <c r="T394"/>
  <c r="R394"/>
  <c r="P394"/>
  <c r="BK394"/>
  <c r="J394"/>
  <c r="BE394"/>
  <c r="BI391"/>
  <c r="BH391"/>
  <c r="BG391"/>
  <c r="BF391"/>
  <c r="T391"/>
  <c r="R391"/>
  <c r="P391"/>
  <c r="BK391"/>
  <c r="J391"/>
  <c r="BE391"/>
  <c r="BI388"/>
  <c r="BH388"/>
  <c r="BG388"/>
  <c r="BF388"/>
  <c r="T388"/>
  <c r="R388"/>
  <c r="P388"/>
  <c r="BK388"/>
  <c r="J388"/>
  <c r="BE388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78"/>
  <c r="BH378"/>
  <c r="BG378"/>
  <c r="BF378"/>
  <c r="T378"/>
  <c r="R378"/>
  <c r="P378"/>
  <c r="BK378"/>
  <c r="J378"/>
  <c r="BE378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2"/>
  <c r="BH322"/>
  <c r="BG322"/>
  <c r="BF322"/>
  <c r="T322"/>
  <c r="R322"/>
  <c r="P322"/>
  <c r="BK322"/>
  <c r="J322"/>
  <c r="BE322"/>
  <c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3"/>
  <c r="BH313"/>
  <c r="BG313"/>
  <c r="BF313"/>
  <c r="T313"/>
  <c r="T312"/>
  <c r="R313"/>
  <c r="R312"/>
  <c r="P313"/>
  <c r="P312"/>
  <c r="BK313"/>
  <c r="BK312"/>
  <c r="J312"/>
  <c r="J313"/>
  <c r="BE313"/>
  <c r="J73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8"/>
  <c r="BH298"/>
  <c r="BG298"/>
  <c r="BF298"/>
  <c r="T298"/>
  <c r="R298"/>
  <c r="P298"/>
  <c r="BK298"/>
  <c r="J298"/>
  <c r="BE298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75"/>
  <c r="BH275"/>
  <c r="BG275"/>
  <c r="BF275"/>
  <c r="T275"/>
  <c r="R275"/>
  <c r="P275"/>
  <c r="BK275"/>
  <c r="J275"/>
  <c r="BE275"/>
  <c r="BI267"/>
  <c r="BH267"/>
  <c r="BG267"/>
  <c r="BF267"/>
  <c r="T267"/>
  <c r="R267"/>
  <c r="P267"/>
  <c r="BK267"/>
  <c r="J267"/>
  <c r="BE267"/>
  <c r="BI255"/>
  <c r="BH255"/>
  <c r="BG255"/>
  <c r="BF255"/>
  <c r="T255"/>
  <c r="R255"/>
  <c r="P255"/>
  <c r="BK255"/>
  <c r="J255"/>
  <c r="BE255"/>
  <c r="BI245"/>
  <c r="BH245"/>
  <c r="BG245"/>
  <c r="BF245"/>
  <c r="T245"/>
  <c r="R245"/>
  <c r="P245"/>
  <c r="BK245"/>
  <c r="J245"/>
  <c r="BE245"/>
  <c r="BI237"/>
  <c r="BH237"/>
  <c r="BG237"/>
  <c r="BF237"/>
  <c r="T237"/>
  <c r="R237"/>
  <c r="P237"/>
  <c r="BK237"/>
  <c r="J237"/>
  <c r="BE237"/>
  <c r="BI225"/>
  <c r="BH225"/>
  <c r="BG225"/>
  <c r="BF225"/>
  <c r="T225"/>
  <c r="R225"/>
  <c r="P225"/>
  <c r="BK225"/>
  <c r="J225"/>
  <c r="BE225"/>
  <c r="BI215"/>
  <c r="BH215"/>
  <c r="BG215"/>
  <c r="BF215"/>
  <c r="T215"/>
  <c r="R215"/>
  <c r="P215"/>
  <c r="BK215"/>
  <c r="J215"/>
  <c r="BE215"/>
  <c r="BI207"/>
  <c r="BH207"/>
  <c r="BG207"/>
  <c r="BF207"/>
  <c r="T207"/>
  <c r="R207"/>
  <c r="P207"/>
  <c r="BK207"/>
  <c r="J207"/>
  <c r="BE207"/>
  <c r="BI195"/>
  <c r="BH195"/>
  <c r="BG195"/>
  <c r="BF195"/>
  <c r="T195"/>
  <c r="T194"/>
  <c r="R195"/>
  <c r="R194"/>
  <c r="P195"/>
  <c r="P194"/>
  <c r="BK195"/>
  <c r="BK194"/>
  <c r="J194"/>
  <c r="J195"/>
  <c r="BE195"/>
  <c r="J72"/>
  <c r="BI193"/>
  <c r="BH193"/>
  <c r="BG193"/>
  <c r="BF193"/>
  <c r="T193"/>
  <c r="R193"/>
  <c r="P193"/>
  <c r="BK193"/>
  <c r="J193"/>
  <c r="BE193"/>
  <c r="BI190"/>
  <c r="BH190"/>
  <c r="BG190"/>
  <c r="BF190"/>
  <c r="T190"/>
  <c r="T189"/>
  <c r="R190"/>
  <c r="R189"/>
  <c r="P190"/>
  <c r="P189"/>
  <c r="BK190"/>
  <c r="BK189"/>
  <c r="J189"/>
  <c r="J190"/>
  <c r="BE190"/>
  <c r="J71"/>
  <c r="BI186"/>
  <c r="BH186"/>
  <c r="BG186"/>
  <c r="BF186"/>
  <c r="T186"/>
  <c r="T185"/>
  <c r="T184"/>
  <c r="R186"/>
  <c r="R185"/>
  <c r="R184"/>
  <c r="P186"/>
  <c r="P185"/>
  <c r="P184"/>
  <c r="BK186"/>
  <c r="BK185"/>
  <c r="J185"/>
  <c r="BK184"/>
  <c r="J184"/>
  <c r="J186"/>
  <c r="BE186"/>
  <c r="J70"/>
  <c r="J69"/>
  <c r="BI183"/>
  <c r="BH183"/>
  <c r="BG183"/>
  <c r="BF183"/>
  <c r="T183"/>
  <c r="T182"/>
  <c r="R183"/>
  <c r="R182"/>
  <c r="P183"/>
  <c r="P182"/>
  <c r="BK183"/>
  <c r="BK182"/>
  <c r="J182"/>
  <c r="J183"/>
  <c r="BE183"/>
  <c r="J68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67"/>
  <c r="BI159"/>
  <c r="BH159"/>
  <c r="BG159"/>
  <c r="BF159"/>
  <c r="T159"/>
  <c r="T158"/>
  <c r="R159"/>
  <c r="R158"/>
  <c r="P159"/>
  <c r="P158"/>
  <c r="BK159"/>
  <c r="BK158"/>
  <c r="J158"/>
  <c r="J159"/>
  <c r="BE159"/>
  <c r="J66"/>
  <c r="BI155"/>
  <c r="BH155"/>
  <c r="BG155"/>
  <c r="BF155"/>
  <c r="T155"/>
  <c r="T154"/>
  <c r="R155"/>
  <c r="R154"/>
  <c r="P155"/>
  <c r="P154"/>
  <c r="BK155"/>
  <c r="BK154"/>
  <c r="J154"/>
  <c r="J155"/>
  <c r="BE155"/>
  <c r="J65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T125"/>
  <c r="T124"/>
  <c r="R126"/>
  <c r="R125"/>
  <c r="R124"/>
  <c r="P126"/>
  <c r="P125"/>
  <c r="P124"/>
  <c r="BK126"/>
  <c r="BK125"/>
  <c r="J125"/>
  <c r="BK124"/>
  <c r="J124"/>
  <c r="J126"/>
  <c r="BE126"/>
  <c r="J64"/>
  <c r="J63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07"/>
  <c r="BH107"/>
  <c r="BG107"/>
  <c r="BF107"/>
  <c r="T107"/>
  <c r="R107"/>
  <c r="P107"/>
  <c r="BK107"/>
  <c r="J107"/>
  <c r="BE107"/>
  <c r="BI101"/>
  <c r="F37"/>
  <c i="1" r="BD59"/>
  <c i="4" r="BH101"/>
  <c r="F36"/>
  <c i="1" r="BC59"/>
  <c i="4" r="BG101"/>
  <c r="F35"/>
  <c i="1" r="BB59"/>
  <c i="4" r="BF101"/>
  <c r="J34"/>
  <c i="1" r="AW59"/>
  <c i="4" r="F34"/>
  <c i="1" r="BA59"/>
  <c i="4" r="T101"/>
  <c r="T100"/>
  <c r="T99"/>
  <c r="T98"/>
  <c r="T97"/>
  <c r="R101"/>
  <c r="R100"/>
  <c r="R99"/>
  <c r="R98"/>
  <c r="R97"/>
  <c r="P101"/>
  <c r="P100"/>
  <c r="P99"/>
  <c r="P98"/>
  <c r="P97"/>
  <c i="1" r="AU59"/>
  <c i="4" r="BK101"/>
  <c r="BK100"/>
  <c r="J100"/>
  <c r="BK99"/>
  <c r="J99"/>
  <c r="BK98"/>
  <c r="J98"/>
  <c r="BK97"/>
  <c r="J97"/>
  <c r="J59"/>
  <c r="J30"/>
  <c i="1" r="AG59"/>
  <c i="4" r="J101"/>
  <c r="BE101"/>
  <c r="J33"/>
  <c i="1" r="AV59"/>
  <c i="4" r="F33"/>
  <c i="1" r="AZ59"/>
  <c i="4" r="J62"/>
  <c r="J61"/>
  <c r="J60"/>
  <c r="F91"/>
  <c r="E89"/>
  <c r="F52"/>
  <c r="E50"/>
  <c r="J39"/>
  <c r="J24"/>
  <c r="E24"/>
  <c r="J94"/>
  <c r="J55"/>
  <c r="J23"/>
  <c r="J21"/>
  <c r="E21"/>
  <c r="J93"/>
  <c r="J54"/>
  <c r="J20"/>
  <c r="J18"/>
  <c r="E18"/>
  <c r="F94"/>
  <c r="F55"/>
  <c r="J17"/>
  <c r="J15"/>
  <c r="E15"/>
  <c r="F93"/>
  <c r="F54"/>
  <c r="J14"/>
  <c r="J12"/>
  <c r="J91"/>
  <c r="J52"/>
  <c r="E7"/>
  <c r="E87"/>
  <c r="E48"/>
  <c i="3" r="J39"/>
  <c r="J38"/>
  <c i="1" r="AY57"/>
  <c i="3" r="J37"/>
  <c i="1" r="AX57"/>
  <c i="3" r="BI151"/>
  <c r="BH151"/>
  <c r="BG151"/>
  <c r="BF151"/>
  <c r="T151"/>
  <c r="T150"/>
  <c r="R151"/>
  <c r="R150"/>
  <c r="P151"/>
  <c r="P150"/>
  <c r="BK151"/>
  <c r="BK150"/>
  <c r="J150"/>
  <c r="J151"/>
  <c r="BE151"/>
  <c r="J6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T111"/>
  <c r="R112"/>
  <c r="R111"/>
  <c r="P112"/>
  <c r="P111"/>
  <c r="BK112"/>
  <c r="BK111"/>
  <c r="J111"/>
  <c r="J112"/>
  <c r="BE112"/>
  <c r="J68"/>
  <c r="BI107"/>
  <c r="BH107"/>
  <c r="BG107"/>
  <c r="BF107"/>
  <c r="T107"/>
  <c r="T106"/>
  <c r="R107"/>
  <c r="R106"/>
  <c r="P107"/>
  <c r="P106"/>
  <c r="BK107"/>
  <c r="BK106"/>
  <c r="J106"/>
  <c r="J107"/>
  <c r="BE107"/>
  <c r="J67"/>
  <c r="BI98"/>
  <c r="BH98"/>
  <c r="BG98"/>
  <c r="BF98"/>
  <c r="T98"/>
  <c r="T97"/>
  <c r="R98"/>
  <c r="R97"/>
  <c r="P98"/>
  <c r="P97"/>
  <c r="BK98"/>
  <c r="BK97"/>
  <c r="J97"/>
  <c r="J98"/>
  <c r="BE98"/>
  <c r="J66"/>
  <c r="BI94"/>
  <c r="F39"/>
  <c i="1" r="BD57"/>
  <c i="3" r="BH94"/>
  <c r="F38"/>
  <c i="1" r="BC57"/>
  <c i="3" r="BG94"/>
  <c r="F37"/>
  <c i="1" r="BB57"/>
  <c i="3" r="BF94"/>
  <c r="J36"/>
  <c i="1" r="AW57"/>
  <c i="3" r="F36"/>
  <c i="1" r="BA57"/>
  <c i="3" r="T94"/>
  <c r="T93"/>
  <c r="T92"/>
  <c r="T91"/>
  <c r="R94"/>
  <c r="R93"/>
  <c r="R92"/>
  <c r="R91"/>
  <c r="P94"/>
  <c r="P93"/>
  <c r="P92"/>
  <c r="P91"/>
  <c i="1" r="AU57"/>
  <c i="3" r="BK94"/>
  <c r="BK93"/>
  <c r="J93"/>
  <c r="BK92"/>
  <c r="J92"/>
  <c r="BK91"/>
  <c r="J91"/>
  <c r="J63"/>
  <c r="J32"/>
  <c i="1" r="AG57"/>
  <c i="3" r="J94"/>
  <c r="BE94"/>
  <c r="J35"/>
  <c i="1" r="AV57"/>
  <c i="3" r="F35"/>
  <c i="1" r="AZ57"/>
  <c i="3" r="J65"/>
  <c r="J64"/>
  <c r="F85"/>
  <c r="E83"/>
  <c r="F56"/>
  <c r="E54"/>
  <c r="J41"/>
  <c r="J26"/>
  <c r="E26"/>
  <c r="J88"/>
  <c r="J59"/>
  <c r="J25"/>
  <c r="J23"/>
  <c r="E23"/>
  <c r="J87"/>
  <c r="J58"/>
  <c r="J22"/>
  <c r="J20"/>
  <c r="E20"/>
  <c r="F88"/>
  <c r="F59"/>
  <c r="J19"/>
  <c r="J17"/>
  <c r="E17"/>
  <c r="F87"/>
  <c r="F58"/>
  <c r="J16"/>
  <c r="J14"/>
  <c r="J85"/>
  <c r="J56"/>
  <c r="E7"/>
  <c r="E79"/>
  <c r="E50"/>
  <c i="2" r="J37"/>
  <c r="J36"/>
  <c i="1" r="AY56"/>
  <c i="2" r="J35"/>
  <c i="1" r="AX56"/>
  <c i="2"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7"/>
  <c r="BH567"/>
  <c r="BG567"/>
  <c r="BF567"/>
  <c r="T567"/>
  <c r="R567"/>
  <c r="P567"/>
  <c r="BK567"/>
  <c r="J567"/>
  <c r="BE567"/>
  <c r="BI564"/>
  <c r="BH564"/>
  <c r="BG564"/>
  <c r="BF564"/>
  <c r="T564"/>
  <c r="R564"/>
  <c r="P564"/>
  <c r="BK564"/>
  <c r="J564"/>
  <c r="BE564"/>
  <c r="BI561"/>
  <c r="BH561"/>
  <c r="BG561"/>
  <c r="BF561"/>
  <c r="T561"/>
  <c r="R561"/>
  <c r="P561"/>
  <c r="BK561"/>
  <c r="J561"/>
  <c r="BE561"/>
  <c r="BI558"/>
  <c r="BH558"/>
  <c r="BG558"/>
  <c r="BF558"/>
  <c r="T558"/>
  <c r="T557"/>
  <c r="R558"/>
  <c r="R557"/>
  <c r="P558"/>
  <c r="P557"/>
  <c r="BK558"/>
  <c r="BK557"/>
  <c r="J557"/>
  <c r="J558"/>
  <c r="BE558"/>
  <c r="J77"/>
  <c r="BI554"/>
  <c r="BH554"/>
  <c r="BG554"/>
  <c r="BF554"/>
  <c r="T554"/>
  <c r="R554"/>
  <c r="P554"/>
  <c r="BK554"/>
  <c r="J554"/>
  <c r="BE554"/>
  <c r="BI551"/>
  <c r="BH551"/>
  <c r="BG551"/>
  <c r="BF551"/>
  <c r="T551"/>
  <c r="T550"/>
  <c r="R551"/>
  <c r="R550"/>
  <c r="P551"/>
  <c r="P550"/>
  <c r="BK551"/>
  <c r="BK550"/>
  <c r="J550"/>
  <c r="J551"/>
  <c r="BE551"/>
  <c r="J76"/>
  <c r="BI547"/>
  <c r="BH547"/>
  <c r="BG547"/>
  <c r="BF547"/>
  <c r="T547"/>
  <c r="R547"/>
  <c r="P547"/>
  <c r="BK547"/>
  <c r="J547"/>
  <c r="BE547"/>
  <c r="BI527"/>
  <c r="BH527"/>
  <c r="BG527"/>
  <c r="BF527"/>
  <c r="T527"/>
  <c r="R527"/>
  <c r="P527"/>
  <c r="BK527"/>
  <c r="J527"/>
  <c r="BE527"/>
  <c r="BI507"/>
  <c r="BH507"/>
  <c r="BG507"/>
  <c r="BF507"/>
  <c r="T507"/>
  <c r="R507"/>
  <c r="P507"/>
  <c r="BK507"/>
  <c r="J507"/>
  <c r="BE507"/>
  <c r="BI478"/>
  <c r="BH478"/>
  <c r="BG478"/>
  <c r="BF478"/>
  <c r="T478"/>
  <c r="R478"/>
  <c r="P478"/>
  <c r="BK478"/>
  <c r="J478"/>
  <c r="BE478"/>
  <c r="BI449"/>
  <c r="BH449"/>
  <c r="BG449"/>
  <c r="BF449"/>
  <c r="T449"/>
  <c r="T448"/>
  <c r="R449"/>
  <c r="R448"/>
  <c r="P449"/>
  <c r="P448"/>
  <c r="BK449"/>
  <c r="BK448"/>
  <c r="J448"/>
  <c r="J449"/>
  <c r="BE449"/>
  <c r="J75"/>
  <c r="BI447"/>
  <c r="BH447"/>
  <c r="BG447"/>
  <c r="BF447"/>
  <c r="T447"/>
  <c r="R447"/>
  <c r="P447"/>
  <c r="BK447"/>
  <c r="J447"/>
  <c r="BE447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38"/>
  <c r="BH438"/>
  <c r="BG438"/>
  <c r="BF438"/>
  <c r="T438"/>
  <c r="R438"/>
  <c r="P438"/>
  <c r="BK438"/>
  <c r="J438"/>
  <c r="BE438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30"/>
  <c r="BH430"/>
  <c r="BG430"/>
  <c r="BF430"/>
  <c r="T430"/>
  <c r="R430"/>
  <c r="P430"/>
  <c r="BK430"/>
  <c r="J430"/>
  <c r="BE430"/>
  <c r="BI427"/>
  <c r="BH427"/>
  <c r="BG427"/>
  <c r="BF427"/>
  <c r="T427"/>
  <c r="R427"/>
  <c r="P427"/>
  <c r="BK427"/>
  <c r="J427"/>
  <c r="BE427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5"/>
  <c r="BH415"/>
  <c r="BG415"/>
  <c r="BF415"/>
  <c r="T415"/>
  <c r="T414"/>
  <c r="R415"/>
  <c r="R414"/>
  <c r="P415"/>
  <c r="P414"/>
  <c r="BK415"/>
  <c r="BK414"/>
  <c r="J414"/>
  <c r="J415"/>
  <c r="BE415"/>
  <c r="J74"/>
  <c r="BI413"/>
  <c r="BH413"/>
  <c r="BG413"/>
  <c r="BF413"/>
  <c r="T413"/>
  <c r="R413"/>
  <c r="P413"/>
  <c r="BK413"/>
  <c r="J413"/>
  <c r="BE413"/>
  <c r="BI410"/>
  <c r="BH410"/>
  <c r="BG410"/>
  <c r="BF410"/>
  <c r="T410"/>
  <c r="R410"/>
  <c r="P410"/>
  <c r="BK410"/>
  <c r="J410"/>
  <c r="BE410"/>
  <c r="BI407"/>
  <c r="BH407"/>
  <c r="BG407"/>
  <c r="BF407"/>
  <c r="T407"/>
  <c r="R407"/>
  <c r="P407"/>
  <c r="BK407"/>
  <c r="J407"/>
  <c r="BE407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6"/>
  <c r="BH396"/>
  <c r="BG396"/>
  <c r="BF396"/>
  <c r="T396"/>
  <c r="R396"/>
  <c r="P396"/>
  <c r="BK396"/>
  <c r="J396"/>
  <c r="BE396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6"/>
  <c r="BH376"/>
  <c r="BG376"/>
  <c r="BF376"/>
  <c r="T376"/>
  <c r="R376"/>
  <c r="P376"/>
  <c r="BK376"/>
  <c r="J376"/>
  <c r="BE376"/>
  <c r="BI370"/>
  <c r="BH370"/>
  <c r="BG370"/>
  <c r="BF370"/>
  <c r="T370"/>
  <c r="R370"/>
  <c r="P370"/>
  <c r="BK370"/>
  <c r="J370"/>
  <c r="BE370"/>
  <c r="BI367"/>
  <c r="BH367"/>
  <c r="BG367"/>
  <c r="BF367"/>
  <c r="T367"/>
  <c r="R367"/>
  <c r="P367"/>
  <c r="BK367"/>
  <c r="J367"/>
  <c r="BE367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14"/>
  <c r="BH314"/>
  <c r="BG314"/>
  <c r="BF314"/>
  <c r="T314"/>
  <c r="T313"/>
  <c r="R314"/>
  <c r="R313"/>
  <c r="P314"/>
  <c r="P313"/>
  <c r="BK314"/>
  <c r="BK313"/>
  <c r="J313"/>
  <c r="J314"/>
  <c r="BE314"/>
  <c r="J7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/>
  <c r="BI299"/>
  <c r="BH299"/>
  <c r="BG299"/>
  <c r="BF299"/>
  <c r="T299"/>
  <c r="R299"/>
  <c r="P299"/>
  <c r="BK299"/>
  <c r="J299"/>
  <c r="BE299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76"/>
  <c r="BH276"/>
  <c r="BG276"/>
  <c r="BF276"/>
  <c r="T276"/>
  <c r="R276"/>
  <c r="P276"/>
  <c r="BK276"/>
  <c r="J276"/>
  <c r="BE276"/>
  <c r="BI268"/>
  <c r="BH268"/>
  <c r="BG268"/>
  <c r="BF268"/>
  <c r="T268"/>
  <c r="R268"/>
  <c r="P268"/>
  <c r="BK268"/>
  <c r="J268"/>
  <c r="BE268"/>
  <c r="BI256"/>
  <c r="BH256"/>
  <c r="BG256"/>
  <c r="BF256"/>
  <c r="T256"/>
  <c r="R256"/>
  <c r="P256"/>
  <c r="BK256"/>
  <c r="J256"/>
  <c r="BE256"/>
  <c r="BI246"/>
  <c r="BH246"/>
  <c r="BG246"/>
  <c r="BF246"/>
  <c r="T246"/>
  <c r="R246"/>
  <c r="P246"/>
  <c r="BK246"/>
  <c r="J246"/>
  <c r="BE246"/>
  <c r="BI238"/>
  <c r="BH238"/>
  <c r="BG238"/>
  <c r="BF238"/>
  <c r="T238"/>
  <c r="R238"/>
  <c r="P238"/>
  <c r="BK238"/>
  <c r="J238"/>
  <c r="BE238"/>
  <c r="BI226"/>
  <c r="BH226"/>
  <c r="BG226"/>
  <c r="BF226"/>
  <c r="T226"/>
  <c r="R226"/>
  <c r="P226"/>
  <c r="BK226"/>
  <c r="J226"/>
  <c r="BE226"/>
  <c r="BI216"/>
  <c r="BH216"/>
  <c r="BG216"/>
  <c r="BF216"/>
  <c r="T216"/>
  <c r="R216"/>
  <c r="P216"/>
  <c r="BK216"/>
  <c r="J216"/>
  <c r="BE216"/>
  <c r="BI208"/>
  <c r="BH208"/>
  <c r="BG208"/>
  <c r="BF208"/>
  <c r="T208"/>
  <c r="R208"/>
  <c r="P208"/>
  <c r="BK208"/>
  <c r="J208"/>
  <c r="BE208"/>
  <c r="BI196"/>
  <c r="BH196"/>
  <c r="BG196"/>
  <c r="BF196"/>
  <c r="T196"/>
  <c r="T195"/>
  <c r="R196"/>
  <c r="R195"/>
  <c r="P196"/>
  <c r="P195"/>
  <c r="BK196"/>
  <c r="BK195"/>
  <c r="J195"/>
  <c r="J196"/>
  <c r="BE196"/>
  <c r="J72"/>
  <c r="BI194"/>
  <c r="BH194"/>
  <c r="BG194"/>
  <c r="BF194"/>
  <c r="T194"/>
  <c r="R194"/>
  <c r="P194"/>
  <c r="BK194"/>
  <c r="J194"/>
  <c r="BE194"/>
  <c r="BI191"/>
  <c r="BH191"/>
  <c r="BG191"/>
  <c r="BF191"/>
  <c r="T191"/>
  <c r="T190"/>
  <c r="R191"/>
  <c r="R190"/>
  <c r="P191"/>
  <c r="P190"/>
  <c r="BK191"/>
  <c r="BK190"/>
  <c r="J190"/>
  <c r="J191"/>
  <c r="BE191"/>
  <c r="J71"/>
  <c r="BI186"/>
  <c r="BH186"/>
  <c r="BG186"/>
  <c r="BF186"/>
  <c r="T186"/>
  <c r="T185"/>
  <c r="T184"/>
  <c r="R186"/>
  <c r="R185"/>
  <c r="R184"/>
  <c r="P186"/>
  <c r="P185"/>
  <c r="P184"/>
  <c r="BK186"/>
  <c r="BK185"/>
  <c r="J185"/>
  <c r="BK184"/>
  <c r="J184"/>
  <c r="J186"/>
  <c r="BE186"/>
  <c r="J70"/>
  <c r="J69"/>
  <c r="BI183"/>
  <c r="BH183"/>
  <c r="BG183"/>
  <c r="BF183"/>
  <c r="T183"/>
  <c r="T182"/>
  <c r="R183"/>
  <c r="R182"/>
  <c r="P183"/>
  <c r="P182"/>
  <c r="BK183"/>
  <c r="BK182"/>
  <c r="J182"/>
  <c r="J183"/>
  <c r="BE183"/>
  <c r="J68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67"/>
  <c r="BI159"/>
  <c r="BH159"/>
  <c r="BG159"/>
  <c r="BF159"/>
  <c r="T159"/>
  <c r="T158"/>
  <c r="R159"/>
  <c r="R158"/>
  <c r="P159"/>
  <c r="P158"/>
  <c r="BK159"/>
  <c r="BK158"/>
  <c r="J158"/>
  <c r="J159"/>
  <c r="BE159"/>
  <c r="J66"/>
  <c r="BI155"/>
  <c r="BH155"/>
  <c r="BG155"/>
  <c r="BF155"/>
  <c r="T155"/>
  <c r="T154"/>
  <c r="R155"/>
  <c r="R154"/>
  <c r="P155"/>
  <c r="P154"/>
  <c r="BK155"/>
  <c r="BK154"/>
  <c r="J154"/>
  <c r="J155"/>
  <c r="BE155"/>
  <c r="J65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T125"/>
  <c r="T124"/>
  <c r="R126"/>
  <c r="R125"/>
  <c r="R124"/>
  <c r="P126"/>
  <c r="P125"/>
  <c r="P124"/>
  <c r="BK126"/>
  <c r="BK125"/>
  <c r="J125"/>
  <c r="BK124"/>
  <c r="J124"/>
  <c r="J126"/>
  <c r="BE126"/>
  <c r="J64"/>
  <c r="J63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07"/>
  <c r="BH107"/>
  <c r="BG107"/>
  <c r="BF107"/>
  <c r="T107"/>
  <c r="R107"/>
  <c r="P107"/>
  <c r="BK107"/>
  <c r="J107"/>
  <c r="BE107"/>
  <c r="BI101"/>
  <c r="F37"/>
  <c i="1" r="BD56"/>
  <c i="2" r="BH101"/>
  <c r="F36"/>
  <c i="1" r="BC56"/>
  <c i="2" r="BG101"/>
  <c r="F35"/>
  <c i="1" r="BB56"/>
  <c i="2" r="BF101"/>
  <c r="J34"/>
  <c i="1" r="AW56"/>
  <c i="2" r="F34"/>
  <c i="1" r="BA56"/>
  <c i="2" r="T101"/>
  <c r="T100"/>
  <c r="T99"/>
  <c r="T98"/>
  <c r="T97"/>
  <c r="R101"/>
  <c r="R100"/>
  <c r="R99"/>
  <c r="R98"/>
  <c r="R97"/>
  <c r="P101"/>
  <c r="P100"/>
  <c r="P99"/>
  <c r="P98"/>
  <c r="P97"/>
  <c i="1" r="AU56"/>
  <c i="2" r="BK101"/>
  <c r="BK100"/>
  <c r="J100"/>
  <c r="BK99"/>
  <c r="J99"/>
  <c r="BK98"/>
  <c r="J98"/>
  <c r="BK97"/>
  <c r="J97"/>
  <c r="J59"/>
  <c r="J30"/>
  <c i="1" r="AG56"/>
  <c i="2" r="J101"/>
  <c r="BE101"/>
  <c r="J33"/>
  <c i="1" r="AV56"/>
  <c i="2" r="F33"/>
  <c i="1" r="AZ56"/>
  <c i="2" r="J62"/>
  <c r="J61"/>
  <c r="J60"/>
  <c r="F91"/>
  <c r="E89"/>
  <c r="F52"/>
  <c r="E50"/>
  <c r="J39"/>
  <c r="J24"/>
  <c r="E24"/>
  <c r="J94"/>
  <c r="J55"/>
  <c r="J23"/>
  <c r="J21"/>
  <c r="E21"/>
  <c r="J93"/>
  <c r="J54"/>
  <c r="J20"/>
  <c r="J18"/>
  <c r="E18"/>
  <c r="F94"/>
  <c r="F55"/>
  <c r="J17"/>
  <c r="J15"/>
  <c r="E15"/>
  <c r="F93"/>
  <c r="F54"/>
  <c r="J14"/>
  <c r="J12"/>
  <c r="J91"/>
  <c r="J52"/>
  <c r="E7"/>
  <c r="E87"/>
  <c r="E48"/>
  <c i="1" r="BD58"/>
  <c r="BC58"/>
  <c r="BB58"/>
  <c r="BA58"/>
  <c r="AZ58"/>
  <c r="AY58"/>
  <c r="AX58"/>
  <c r="AW58"/>
  <c r="AV58"/>
  <c r="AU58"/>
  <c r="AT58"/>
  <c r="AS58"/>
  <c r="AG58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T59"/>
  <c r="AN59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<sst xmlns="http://schemas.openxmlformats.org/spreadsheetml/2006/main">
  <si>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</si>
  <si>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</si>
  <si>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</si>
  <si>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</si>
  <si>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</si>
  <si>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{48d49c42-e81b-40f2-87af-696d9e45b375}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</si>
  <si>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</si>
  <si>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</si>
  <si>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</si>
  <si>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</si>
  <si>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</si>
  <si>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</si>
  <si>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</si>
  <si>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</si>
  <si>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RZP012019_cu19A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</si>
  <si>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</si>
  <si>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</si>
  <si>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Bezručova - střešní plášt</t>
  </si>
  <si>
    <t>KSO:</t>
  </si>
  <si>
    <t>CC-CZ:</t>
  </si>
  <si>
    <t>Místo:</t>
  </si>
  <si>
    <t xml:space="preserve"> </t>
  </si>
  <si>
    <t>Datum:</t>
  </si>
  <si>
    <t>13. 2. 2019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</si>
  <si>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</si>
  <si>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</si>
  <si>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</si>
  <si>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</si>
  <si>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</si>
  <si>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</si>
  <si>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</si>
  <si>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</si>
  <si>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</si>
  <si>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</si>
  <si>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</si>
  <si>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</si>
  <si>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</si>
  <si>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</si>
  <si>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</si>
  <si>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</si>
  <si>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</si>
  <si>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</si>
  <si>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</si>
  <si>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</si>
  <si>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</si>
  <si>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</si>
  <si>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</si>
  <si>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</si>
  <si>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</si>
  <si>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</si>
  <si>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</si>
  <si>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</si>
  <si>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</si>
  <si>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</si>
  <si>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</si>
  <si>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</si>
  <si>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</si>
  <si>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</si>
  <si>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</si>
  <si>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</si>
  <si>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</si>
  <si>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</si>
  <si>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</si>
  <si>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</si>
  <si>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</si>
  <si>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</si>
  <si>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</si>
  <si>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</si>
  <si>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</si>
  <si>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</si>
  <si>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</si>
  <si>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D.1.1_1.etapa</t>
  </si>
  <si>
    <t>Architektonicko stavební řešení</t>
  </si>
  <si>
    <t>STA</t>
  </si>
  <si>
    <t>1</t>
  </si>
  <si>
    <t>{f0a2282c-ab5c-42d3-b4da-b81949f10bfe}</t>
  </si>
  <si>
    <t>2</t>
  </si>
  <si>
    <t>/</t>
  </si>
  <si>
    <t>Soupis</t>
  </si>
  <si>
    <t>###NOINSERT###</t>
  </si>
  <si>
    <t>VON_1.etapa</t>
  </si>
  <si>
    <t>Vedlejší a ostatní náklady</t>
  </si>
  <si>
    <t>{84348dc9-897d-4f51-ae8a-19a425b79ab6}</t>
  </si>
  <si>
    <t>D.1.1_2.etapa</t>
  </si>
  <si>
    <t>{9807395f-67b3-4f87-ac13-a8b0b84ce8ef}</t>
  </si>
  <si>
    <t>VON_2</t>
  </si>
  <si>
    <t>{182bec5d-5f89-4ea7-b6a6-40bf9ffb177f}</t>
  </si>
  <si>
    <t>KRYCÍ LIST SOUPISU PRACÍ</t>
  </si>
  <si>
    <t>Objekt:</t>
  </si>
  <si>
    <t>D.1.1_1.etapa - Architektonicko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</si>
  <si>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</si>
  <si>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</si>
  <si>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</si>
  <si>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</si>
  <si>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</si>
  <si>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</si>
  <si>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</si>
  <si>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</si>
  <si>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</si>
  <si>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</si>
  <si>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</si>
  <si>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</si>
  <si>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</si>
  <si>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</si>
  <si>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</si>
  <si>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</si>
  <si>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</si>
  <si>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</si>
  <si>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</si>
  <si>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</si>
  <si>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</si>
  <si>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</si>
  <si>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</si>
  <si>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</si>
  <si>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</si>
  <si>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</si>
  <si>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</si>
  <si>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</si>
  <si>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</si>
  <si>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</si>
  <si>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</si>
  <si>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</si>
  <si>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</si>
  <si>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</si>
  <si>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</si>
  <si>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</si>
  <si>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</si>
  <si>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</si>
  <si>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</si>
  <si>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</si>
  <si>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</si>
  <si>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62</t>
  </si>
  <si>
    <t>Úprava povrchů vnějších</t>
  </si>
  <si>
    <t>K</t>
  </si>
  <si>
    <t>622131101</t>
  </si>
  <si>
    <t>Cementový postřik vnějších stěn nanášený celoplošně ručně</t>
  </si>
  <si>
    <t>m2</t>
  </si>
  <si>
    <t>CS ÚRS 2019 01</t>
  </si>
  <si>
    <t>4</t>
  </si>
  <si>
    <t>3</t>
  </si>
  <si>
    <t>-838099512</t>
  </si>
  <si>
    <t>VV</t>
  </si>
  <si>
    <t>"JZ"38,5+25,2</t>
  </si>
  <si>
    <t>Mezisoučet</t>
  </si>
  <si>
    <t>"POZN.3"(44,2+12,2+19,2+6,4+7,2+6,4+5,8)*0,8</t>
  </si>
  <si>
    <t>Součet</t>
  </si>
  <si>
    <t>622142001</t>
  </si>
  <si>
    <t>Potažení vnějších stěn sklovláknitým pletivem vtlačeným do tenkovrstvé hmoty</t>
  </si>
  <si>
    <t>29814604</t>
  </si>
  <si>
    <t>622252002</t>
  </si>
  <si>
    <t xml:space="preserve">Montáž ostatních lišt </t>
  </si>
  <si>
    <t>m</t>
  </si>
  <si>
    <t>CS ÚRS 2018 01</t>
  </si>
  <si>
    <t>2071103247</t>
  </si>
  <si>
    <t>"POZN.3"(44,2+12,2+19,2+6,4+7,2+6,4+5,8)</t>
  </si>
  <si>
    <t>M</t>
  </si>
  <si>
    <t>59051480</t>
  </si>
  <si>
    <t>profil rohový Al s tkaninou kontaktního zateplení</t>
  </si>
  <si>
    <t>8</t>
  </si>
  <si>
    <t>-1415787066</t>
  </si>
  <si>
    <t>101,4*1,05 'Přepočtené koeficientem množství</t>
  </si>
  <si>
    <t>5</t>
  </si>
  <si>
    <t>622532021</t>
  </si>
  <si>
    <t>Tenkovrstvá silikonová hydrofilní zrnitá omítka tl. 2,0 mm včetně penetrace vnějších stěn</t>
  </si>
  <si>
    <t>-1545958441</t>
  </si>
  <si>
    <t>9</t>
  </si>
  <si>
    <t>Ostatní konstrukce a práce, bourání</t>
  </si>
  <si>
    <t>94</t>
  </si>
  <si>
    <t>Lešení a stavební výtahy</t>
  </si>
  <si>
    <t>941111132</t>
  </si>
  <si>
    <t>Montáž lešení řadového trubkového lehkého s podlahami zatížení do 200 kg/m2 š do 1,5 m v do 25 m</t>
  </si>
  <si>
    <t>757671319</t>
  </si>
  <si>
    <t>(31+13+44)*17</t>
  </si>
  <si>
    <t>7</t>
  </si>
  <si>
    <t>941111232</t>
  </si>
  <si>
    <t>Příplatek k lešení řadovému trubkovému lehkému s podlahami š 1,5 m v 25 m za první a ZKD den použití</t>
  </si>
  <si>
    <t>715799967</t>
  </si>
  <si>
    <t>1496*90</t>
  </si>
  <si>
    <t>941111832</t>
  </si>
  <si>
    <t>Demontáž lešení řadového trubkového lehkého s podlahami zatížení do 200 kg/m2 š do 1,5 m v do 25 m</t>
  </si>
  <si>
    <t>232650504</t>
  </si>
  <si>
    <t>1496</t>
  </si>
  <si>
    <t>944511111</t>
  </si>
  <si>
    <t>Montáž ochranné sítě z textilie z umělých vláken</t>
  </si>
  <si>
    <t>-1017505478</t>
  </si>
  <si>
    <t>10</t>
  </si>
  <si>
    <t>944511211</t>
  </si>
  <si>
    <t>Příplatek k ochranné síti za první a ZKD den použití</t>
  </si>
  <si>
    <t>1905990077</t>
  </si>
  <si>
    <t>11</t>
  </si>
  <si>
    <t>944511811</t>
  </si>
  <si>
    <t>Demontáž ochranné sítě z textilie z umělých vláken</t>
  </si>
  <si>
    <t>496846104</t>
  </si>
  <si>
    <t>12</t>
  </si>
  <si>
    <t>945421112</t>
  </si>
  <si>
    <t>Hydraulická zvedací plošina na automobilovém podvozku výška zdvihu do 34 m včetně obsluhy</t>
  </si>
  <si>
    <t>hod</t>
  </si>
  <si>
    <t>-844867735</t>
  </si>
  <si>
    <t>"pro místa nedosažitelná z lešení"8*5</t>
  </si>
  <si>
    <t>13</t>
  </si>
  <si>
    <t>946111112</t>
  </si>
  <si>
    <t>Montáž pojízdných věží trubkových/dílcových š do 0,9 m dl do 3,2 m v do 2,5 m</t>
  </si>
  <si>
    <t>kus</t>
  </si>
  <si>
    <t>-872631228</t>
  </si>
  <si>
    <t>"na půdě pro výměnu částí krovu"1</t>
  </si>
  <si>
    <t>14</t>
  </si>
  <si>
    <t>946111212</t>
  </si>
  <si>
    <t>Příplatek k pojízdným věžím š do 0,9 m dl do 3,2 m v do 2,5 m za první a ZKD den použití</t>
  </si>
  <si>
    <t>640936520</t>
  </si>
  <si>
    <t>1*90</t>
  </si>
  <si>
    <t>946111812</t>
  </si>
  <si>
    <t>Demontáž pojízdných věží trubkových/dílcových š do 0,9 m dl do 3,2 m v do 2,5 m</t>
  </si>
  <si>
    <t>-1132573072</t>
  </si>
  <si>
    <t>95</t>
  </si>
  <si>
    <t>Různé dokončovací konstrukce a práce pozemních staveb</t>
  </si>
  <si>
    <t>16</t>
  </si>
  <si>
    <t>952901111</t>
  </si>
  <si>
    <t>Vyčištění budov bytové a občanské výstavby při výšce podlaží do 4 m</t>
  </si>
  <si>
    <t>220755036</t>
  </si>
  <si>
    <t>"půda"440</t>
  </si>
  <si>
    <t>97</t>
  </si>
  <si>
    <t>Prorážení otvorů a ostatní bourací práce</t>
  </si>
  <si>
    <t>17</t>
  </si>
  <si>
    <t>978036191</t>
  </si>
  <si>
    <t>Otlučení (osekání) cementových omítek vnějších ploch v rozsahu do 100 %</t>
  </si>
  <si>
    <t>-364039927</t>
  </si>
  <si>
    <t>997</t>
  </si>
  <si>
    <t>Přesun sutě</t>
  </si>
  <si>
    <t>18</t>
  </si>
  <si>
    <t>997006512</t>
  </si>
  <si>
    <t>Vodorovné doprava suti s naložením a složením na skládku do 1 km</t>
  </si>
  <si>
    <t>t</t>
  </si>
  <si>
    <t>1501312698</t>
  </si>
  <si>
    <t>19</t>
  </si>
  <si>
    <t>997006519</t>
  </si>
  <si>
    <t>Příplatek k vodorovnému přemístění suti na skládku ZKD 1 km přes 1 km</t>
  </si>
  <si>
    <t>-1099475919</t>
  </si>
  <si>
    <t>53,301*15</t>
  </si>
  <si>
    <t>20</t>
  </si>
  <si>
    <t>997013217</t>
  </si>
  <si>
    <t>Vnitrostaveništní doprava suti a vybouraných hmot pro budovy v do 24 m ručně</t>
  </si>
  <si>
    <t>279740669</t>
  </si>
  <si>
    <t>997013811</t>
  </si>
  <si>
    <t>Poplatek za uložení na skládce (skládkovné) stavebního odpadu dřevěného kód odpadu 170 201</t>
  </si>
  <si>
    <t>-1519678465</t>
  </si>
  <si>
    <t>25</t>
  </si>
  <si>
    <t>22</t>
  </si>
  <si>
    <t>997013814</t>
  </si>
  <si>
    <t>Poplatek za uložení na skládce (skládkovné) stavebního odpadu izolací kód odpadu 170 604</t>
  </si>
  <si>
    <t>-1253342277</t>
  </si>
  <si>
    <t>4,8</t>
  </si>
  <si>
    <t>23</t>
  </si>
  <si>
    <t>997013821</t>
  </si>
  <si>
    <t>Poplatek za uložení na skládce (skládkovné) stavebního odpadu s obsahem azbestu kód odpadu 170 605</t>
  </si>
  <si>
    <t>-2040845134</t>
  </si>
  <si>
    <t>14,3</t>
  </si>
  <si>
    <t>24</t>
  </si>
  <si>
    <t>997013831</t>
  </si>
  <si>
    <t>Poplatek za uložení stavebního směsného odpadu na skládce (skládkovné)</t>
  </si>
  <si>
    <t>687297450</t>
  </si>
  <si>
    <t>53,301-(25+4,5+14,3)</t>
  </si>
  <si>
    <t>998</t>
  </si>
  <si>
    <t>Přesun hmot</t>
  </si>
  <si>
    <t>998011003</t>
  </si>
  <si>
    <t>Přesun hmot pro budovy zděné v do 24 m</t>
  </si>
  <si>
    <t>-100150835</t>
  </si>
  <si>
    <t>PSV</t>
  </si>
  <si>
    <t>Práce a dodávky PSV</t>
  </si>
  <si>
    <t>712</t>
  </si>
  <si>
    <t>Povlakové krytiny</t>
  </si>
  <si>
    <t>26</t>
  </si>
  <si>
    <t>712600831</t>
  </si>
  <si>
    <t>Odstranění povlakové krytiny střech přes 30° jednovrstvé</t>
  </si>
  <si>
    <t>-1650279666</t>
  </si>
  <si>
    <t>"ST1-1.etapa"806</t>
  </si>
  <si>
    <t>721</t>
  </si>
  <si>
    <t>Zdravotechnika - vnitřní kanalizace</t>
  </si>
  <si>
    <t>27</t>
  </si>
  <si>
    <t>721241103</t>
  </si>
  <si>
    <t>Lapač střešních splavenin z litiny DN 150</t>
  </si>
  <si>
    <t>-190687951</t>
  </si>
  <si>
    <t>"K1"7</t>
  </si>
  <si>
    <t>28</t>
  </si>
  <si>
    <t>998721101</t>
  </si>
  <si>
    <t>Přesun hmot tonážní pro vnitřní kanalizace v objektech v do 6 m</t>
  </si>
  <si>
    <t>26947935</t>
  </si>
  <si>
    <t>762</t>
  </si>
  <si>
    <t>Konstrukce tesařské</t>
  </si>
  <si>
    <t>29</t>
  </si>
  <si>
    <t>762331812</t>
  </si>
  <si>
    <t>Demontáž vázaných kcí krovů z hranolů průřezové plochy do 224 cm2</t>
  </si>
  <si>
    <t>-1265719271</t>
  </si>
  <si>
    <t>"výměna 40% prvků krovu"</t>
  </si>
  <si>
    <t>"kleština 2x 80/120 " ((4,5*2)*2)*10</t>
  </si>
  <si>
    <t>"kleština 2x 80/140 "(2*2)*10</t>
  </si>
  <si>
    <t>"vzpěra 140/120 "(3,5*2)*10</t>
  </si>
  <si>
    <t>"vzpěra 110/120 "((1,5*4)*10)</t>
  </si>
  <si>
    <t>350*0,4 'Přepočtené koeficientem množství</t>
  </si>
  <si>
    <t>30</t>
  </si>
  <si>
    <t>762331813</t>
  </si>
  <si>
    <t>Demontáž vázaných kcí krovů z hranolů průřezové plochy do 288 cm2</t>
  </si>
  <si>
    <t>587832966</t>
  </si>
  <si>
    <t>"výměna 40% prvků krovu" "</t>
  </si>
  <si>
    <t>"krokve 120/140 "((7,5*2)*44)+(4*9)*2</t>
  </si>
  <si>
    <t>"sloupek 150/150 " (3*2)*10</t>
  </si>
  <si>
    <t>792*0,4 'Přepočtené koeficientem množství</t>
  </si>
  <si>
    <t>31</t>
  </si>
  <si>
    <t>762331814</t>
  </si>
  <si>
    <t>Demontáž vázaných kcí krovů z hranolů průřezové plochy do 450 cm2</t>
  </si>
  <si>
    <t>-403660664</t>
  </si>
  <si>
    <t>"výměna 40% - vyšší část střechy "</t>
  </si>
  <si>
    <t>"pozednice 140/240 "(18,9+6,4*2+7,2+6+44,2)</t>
  </si>
  <si>
    <t>"vazný trám 170/240 "(10,1)*10</t>
  </si>
  <si>
    <t xml:space="preserve">"vaznice  150/200 "(18,9+6,4*2+6+44,2)</t>
  </si>
  <si>
    <t>272*0,4 'Přepočtené koeficientem množství</t>
  </si>
  <si>
    <t>32</t>
  </si>
  <si>
    <t>762332132</t>
  </si>
  <si>
    <t>Montáž vázaných kcí krovů pravidelných z hraněného řeziva průřezové plochy do 224 cm2</t>
  </si>
  <si>
    <t>601384011</t>
  </si>
  <si>
    <t>33</t>
  </si>
  <si>
    <t>762332133</t>
  </si>
  <si>
    <t>Montáž vázaných kcí krovů pravidelných z hraněného řeziva průřezové plochy do 288 cm2</t>
  </si>
  <si>
    <t>1695617896</t>
  </si>
  <si>
    <t xml:space="preserve">"sloupek 150/150  " (3*2)*10</t>
  </si>
  <si>
    <t>34</t>
  </si>
  <si>
    <t>762332134</t>
  </si>
  <si>
    <t>Montáž vázaných kcí krovů pravidelných z hraněného řeziva průřezové plochy do 450 cm2</t>
  </si>
  <si>
    <t>-1083730204</t>
  </si>
  <si>
    <t xml:space="preserve">"výměna 40%  "</t>
  </si>
  <si>
    <t>35</t>
  </si>
  <si>
    <t>60512131</t>
  </si>
  <si>
    <t>hranol stavební řezivo průřezu do 224cm2 dl 6-8m</t>
  </si>
  <si>
    <t>m3</t>
  </si>
  <si>
    <t>-1718410258</t>
  </si>
  <si>
    <t>"kleština 2x 80/120 " ((((4,5*2)*2)*10)*0,08*0,12)*0,4</t>
  </si>
  <si>
    <t>"kleština 2x 80/140 "(((2*2)*10)*0,08*0,14)*0,4</t>
  </si>
  <si>
    <t>"vzpěra 140/120 "(((3,5*2)*10)*0,14*0,12)*0,4</t>
  </si>
  <si>
    <t>"vzpěra 110/120 "(((1,5*4)*10)*0,11*0,12)*0,4</t>
  </si>
  <si>
    <t>1,657*1,1 'Přepočtené koeficientem množství</t>
  </si>
  <si>
    <t>36</t>
  </si>
  <si>
    <t>60512136</t>
  </si>
  <si>
    <t>hranol stavební řezivo průřezu do 288cm2 dl 6-8m</t>
  </si>
  <si>
    <t>-247790292</t>
  </si>
  <si>
    <t>"krokve 120/140 "((((7,5*2)*44)+(4*9)*2)*0,12*0,14)*0,4</t>
  </si>
  <si>
    <t xml:space="preserve">"sloupek 150/150  " (((3*2)*10)*0,15*0,15)*0,4</t>
  </si>
  <si>
    <t>5,459*1,1 'Přepočtené koeficientem množství</t>
  </si>
  <si>
    <t>37</t>
  </si>
  <si>
    <t>60512141</t>
  </si>
  <si>
    <t>hranol stavební řezivo průřezu do 450cm2 dl 6-8m</t>
  </si>
  <si>
    <t>719477655</t>
  </si>
  <si>
    <t>"pozednice 140/240 "(((18,9+6,4*2+7,2+6+44,2))*0,14*0,24)*0,4</t>
  </si>
  <si>
    <t>"vazný trám 170/240 "(((10,1)*10)*0,14*0,24)*0,4</t>
  </si>
  <si>
    <t xml:space="preserve">"vaznice  150/200 "(((18,9+6,4*2+6+44,2))*0,15*0,2)*0,4</t>
  </si>
  <si>
    <t>3,538*1,1 'Přepočtené koeficientem množství</t>
  </si>
  <si>
    <t>38</t>
  </si>
  <si>
    <t>762341811</t>
  </si>
  <si>
    <t>Demontáž bednění střech z prken</t>
  </si>
  <si>
    <t>778701805</t>
  </si>
  <si>
    <t>806</t>
  </si>
  <si>
    <t>39</t>
  </si>
  <si>
    <t>762342314</t>
  </si>
  <si>
    <t>Montáž laťování na střechách složitých sklonu do 60° osové vzdálenosti do 360 mm</t>
  </si>
  <si>
    <t>28552321</t>
  </si>
  <si>
    <t>40</t>
  </si>
  <si>
    <t>60514114</t>
  </si>
  <si>
    <t>řezivo jehličnaté latě střešní impregnované dl 4 m</t>
  </si>
  <si>
    <t>604330478</t>
  </si>
  <si>
    <t>"rozpon 240 mm"(4,16*806)*0,04*0,06</t>
  </si>
  <si>
    <t>"rozpon 120 mm druhá řada od okapu"(50+28)*0,04*0,06</t>
  </si>
  <si>
    <t>8,234*1,1 'Přepočtené koeficientem množství</t>
  </si>
  <si>
    <t>41</t>
  </si>
  <si>
    <t>762342441</t>
  </si>
  <si>
    <t>Montáž kontralatí na střechách sklonu do 60°</t>
  </si>
  <si>
    <t>-510376132</t>
  </si>
  <si>
    <t>"krokve 120/140 - 1.etapa"((7,5*2)*50)</t>
  </si>
  <si>
    <t>42</t>
  </si>
  <si>
    <t>672178708</t>
  </si>
  <si>
    <t>750*0,04*0,06</t>
  </si>
  <si>
    <t>1,8*1,1 'Přepočtené koeficientem množství</t>
  </si>
  <si>
    <t>43</t>
  </si>
  <si>
    <t>762395000</t>
  </si>
  <si>
    <t>Spojovací prostředky pro montáž krovu, bednění, laťování, světlíky, klíny</t>
  </si>
  <si>
    <t>-1485247330</t>
  </si>
  <si>
    <t>"krov"12</t>
  </si>
  <si>
    <t>"latě+kontralatě"3,7+2</t>
  </si>
  <si>
    <t>44</t>
  </si>
  <si>
    <t>998762103</t>
  </si>
  <si>
    <t>Přesun hmot tonážní pro kce tesařské v objektech v do 24 m</t>
  </si>
  <si>
    <t>591579037</t>
  </si>
  <si>
    <t>45</t>
  </si>
  <si>
    <t>998762181</t>
  </si>
  <si>
    <t>Příplatek k přesunu hmot tonážní 762 prováděný bez použití mechanizace</t>
  </si>
  <si>
    <t>-729608621</t>
  </si>
  <si>
    <t>764</t>
  </si>
  <si>
    <t>Konstrukce klempířské</t>
  </si>
  <si>
    <t>46</t>
  </si>
  <si>
    <t>764001801</t>
  </si>
  <si>
    <t>Demontáž podkladního plechu do suti</t>
  </si>
  <si>
    <t>-1007336687</t>
  </si>
  <si>
    <t>50+28</t>
  </si>
  <si>
    <t>47</t>
  </si>
  <si>
    <t>764001891</t>
  </si>
  <si>
    <t>Demontáž úžlabí do suti</t>
  </si>
  <si>
    <t>-1936505283</t>
  </si>
  <si>
    <t>"K12"29</t>
  </si>
  <si>
    <t>48</t>
  </si>
  <si>
    <t>764002821</t>
  </si>
  <si>
    <t>Demontáž střešního výlezu do suti</t>
  </si>
  <si>
    <t>-1827159340</t>
  </si>
  <si>
    <t>49</t>
  </si>
  <si>
    <t>764002831</t>
  </si>
  <si>
    <t>Demontáž sněhového zachytávače do suti</t>
  </si>
  <si>
    <t>988068844</t>
  </si>
  <si>
    <t>"SZ"68</t>
  </si>
  <si>
    <t>50</t>
  </si>
  <si>
    <t>764002841</t>
  </si>
  <si>
    <t>Demontáž oplechování horních ploch zdí a nadezdívek do suti</t>
  </si>
  <si>
    <t>-611436359</t>
  </si>
  <si>
    <t>17+40+15+25</t>
  </si>
  <si>
    <t>51</t>
  </si>
  <si>
    <t>764002871</t>
  </si>
  <si>
    <t>Demontáž lemování zdí do suti</t>
  </si>
  <si>
    <t>564143175</t>
  </si>
  <si>
    <t>33*2</t>
  </si>
  <si>
    <t>52</t>
  </si>
  <si>
    <t>764003801</t>
  </si>
  <si>
    <t>Demontáž lemování trub, konzol, držáků, ventilačních nástavců a jiných kusových prvků do suti</t>
  </si>
  <si>
    <t>-737102915</t>
  </si>
  <si>
    <t>"střešní výlezy"9</t>
  </si>
  <si>
    <t>"lávky, průchodky"2</t>
  </si>
  <si>
    <t>53</t>
  </si>
  <si>
    <t>764004801</t>
  </si>
  <si>
    <t>Demontáž podokapního žlabu do suti</t>
  </si>
  <si>
    <t>1726588601</t>
  </si>
  <si>
    <t>"K2"50</t>
  </si>
  <si>
    <t>54</t>
  </si>
  <si>
    <t>764004821</t>
  </si>
  <si>
    <t>Demontáž nástřešního žlabu do suti</t>
  </si>
  <si>
    <t>-561059005</t>
  </si>
  <si>
    <t>55</t>
  </si>
  <si>
    <t>764004861</t>
  </si>
  <si>
    <t>Demontáž svodu do suti</t>
  </si>
  <si>
    <t>515033892</t>
  </si>
  <si>
    <t>"K1"98</t>
  </si>
  <si>
    <t>56</t>
  </si>
  <si>
    <t>764111433</t>
  </si>
  <si>
    <t>Krytina ze svitků nebo tabulí z pozinkovaného plechu s úpravou u okapů, prostupů a výčnělků střechy rovné drážkováním z tabulí, velikosti 1000 x 2000 mm, sklon střechy přes 30 do 60°</t>
  </si>
  <si>
    <t>430110208</t>
  </si>
  <si>
    <t>57</t>
  </si>
  <si>
    <t>764203152</t>
  </si>
  <si>
    <t>Montáž střešního výlezu pro krytinu skládanou nebo plechovou</t>
  </si>
  <si>
    <t>-134144429</t>
  </si>
  <si>
    <t>"SO1"9</t>
  </si>
  <si>
    <t>58</t>
  </si>
  <si>
    <t>61140606</t>
  </si>
  <si>
    <t>výlez střešní pro sklon střechy 20-65°, 46 x 61 cm</t>
  </si>
  <si>
    <t>1399352025</t>
  </si>
  <si>
    <t>59</t>
  </si>
  <si>
    <t>764211407</t>
  </si>
  <si>
    <t>Oplechování větraného hřebene s větrací mřížkou z Pz plechu rš 670 mm</t>
  </si>
  <si>
    <t>-1889204630</t>
  </si>
  <si>
    <t>"K14"53,5</t>
  </si>
  <si>
    <t>60</t>
  </si>
  <si>
    <t>764211437</t>
  </si>
  <si>
    <t>Oplechování větraného nároží s větrací mřížkou z Pz plechu rš 670 mm</t>
  </si>
  <si>
    <t>2087212388</t>
  </si>
  <si>
    <t>"K13"12,5</t>
  </si>
  <si>
    <t>61</t>
  </si>
  <si>
    <t>764211472</t>
  </si>
  <si>
    <t>Oplechování úžlabí z Pz plechu rš 1000 mm</t>
  </si>
  <si>
    <t>1912550008</t>
  </si>
  <si>
    <t>"K12"28,2</t>
  </si>
  <si>
    <t>764211476</t>
  </si>
  <si>
    <t>Příplatek za provedení úžlabí z Pz plechu v plechové krytině</t>
  </si>
  <si>
    <t>-1733654001</t>
  </si>
  <si>
    <t>28,2</t>
  </si>
  <si>
    <t>63</t>
  </si>
  <si>
    <t>764212435</t>
  </si>
  <si>
    <t>Oplechování rovné okapové hrany z Pz plechu rš 400 mm</t>
  </si>
  <si>
    <t>-946756069</t>
  </si>
  <si>
    <t>64</t>
  </si>
  <si>
    <t>764212437</t>
  </si>
  <si>
    <t>Oplechování rovné okapové hrany z Pz plechu rš 670 mm</t>
  </si>
  <si>
    <t>1616654017</t>
  </si>
  <si>
    <t>"K4"28</t>
  </si>
  <si>
    <t>65</t>
  </si>
  <si>
    <t>764214408</t>
  </si>
  <si>
    <t>Oplechování horních ploch a nadezdívek (atik) bez rohů z Pz plechu mechanicky kotvené rš 750 mm</t>
  </si>
  <si>
    <t>322019821</t>
  </si>
  <si>
    <t>"K5"17</t>
  </si>
  <si>
    <t>"K7"40</t>
  </si>
  <si>
    <t>"K9"14,3</t>
  </si>
  <si>
    <t>"K10"25</t>
  </si>
  <si>
    <t>66</t>
  </si>
  <si>
    <t>764304112</t>
  </si>
  <si>
    <t>Montáž lemování střešních prostupů s krytinou skládanou nebo plechovou bez lišty</t>
  </si>
  <si>
    <t>1394745510</t>
  </si>
  <si>
    <t>"SO1 výlez"(0,2*0,6)*4*9</t>
  </si>
  <si>
    <t>67</t>
  </si>
  <si>
    <t>13814189</t>
  </si>
  <si>
    <t xml:space="preserve">plech hladký Pz  tl 0,8mm tabule</t>
  </si>
  <si>
    <t>1851438025</t>
  </si>
  <si>
    <t>4,5*0,006</t>
  </si>
  <si>
    <t>0,027*1,1 'Přepočtené koeficientem množství</t>
  </si>
  <si>
    <t>68</t>
  </si>
  <si>
    <t>764312408</t>
  </si>
  <si>
    <t xml:space="preserve">Spodní lemování rovných zdí střech  z Pz plechu rš 750 mm</t>
  </si>
  <si>
    <t>-1643217559</t>
  </si>
  <si>
    <t>"K6"33</t>
  </si>
  <si>
    <t>"K8"41</t>
  </si>
  <si>
    <t>69</t>
  </si>
  <si>
    <t>764314412</t>
  </si>
  <si>
    <t>Lemování prostupů střech s krytinou skládanou nebo plechovou bez lišty z Pz plechu</t>
  </si>
  <si>
    <t>-1143692158</t>
  </si>
  <si>
    <t xml:space="preserve">"dle výpisu klemp.prvků -  kabel.průch. atd."3</t>
  </si>
  <si>
    <t>70</t>
  </si>
  <si>
    <t>764511404</t>
  </si>
  <si>
    <t>Žlab podokapní půlkruhový z Pz plechu rš 330 mm</t>
  </si>
  <si>
    <t>-1543820799</t>
  </si>
  <si>
    <t>71</t>
  </si>
  <si>
    <t>764511424</t>
  </si>
  <si>
    <t>Roh nebo kout půlkruhového podokapního žlabu z Pz plechu rš 330 mm</t>
  </si>
  <si>
    <t>-126830233</t>
  </si>
  <si>
    <t>72</t>
  </si>
  <si>
    <t>764511446</t>
  </si>
  <si>
    <t>Kotlík oválný (trychtýřový) pro podokapní žlaby z Pz plechu 400/150 mm</t>
  </si>
  <si>
    <t>477676791</t>
  </si>
  <si>
    <t>73</t>
  </si>
  <si>
    <t>764513409</t>
  </si>
  <si>
    <t>Žlaby nadokapní (nástřešní ) oblého tvaru včetně háků, čel a hrdel z Pz plechu rš 800 mm</t>
  </si>
  <si>
    <t>17192163</t>
  </si>
  <si>
    <t>"K3"28</t>
  </si>
  <si>
    <t>74</t>
  </si>
  <si>
    <t>764513429</t>
  </si>
  <si>
    <t xml:space="preserve">Příplatek k cenám nadokapního žlabu za provedení rohu nebo koutu  z Pz plechu rš 800 mm</t>
  </si>
  <si>
    <t>-13243373</t>
  </si>
  <si>
    <t>75</t>
  </si>
  <si>
    <t>764518424</t>
  </si>
  <si>
    <t>Svody kruhové včetně objímek, kolen, odskoků z Pz plechu průměru 150 mm</t>
  </si>
  <si>
    <t>1358758198</t>
  </si>
  <si>
    <t>76</t>
  </si>
  <si>
    <t>764000000.RK12</t>
  </si>
  <si>
    <t>Odvětrávací komínek - kompletní dodávka+montáž dle specifikace položky výpisu K11</t>
  </si>
  <si>
    <t>ks</t>
  </si>
  <si>
    <t>1201767101</t>
  </si>
  <si>
    <t>"K11"2</t>
  </si>
  <si>
    <t>77</t>
  </si>
  <si>
    <t>764000000.RK15</t>
  </si>
  <si>
    <t>Oplechování kolem okrásné kopule - kompletní dodávka+montáž dle specifikace položky výpisu K15</t>
  </si>
  <si>
    <t>1659568731</t>
  </si>
  <si>
    <t>"K15"1</t>
  </si>
  <si>
    <t>78</t>
  </si>
  <si>
    <t>998764103</t>
  </si>
  <si>
    <t>Přesun hmot tonážní pro konstrukce klempířské v objektech v do 24 m</t>
  </si>
  <si>
    <t>-1839342186</t>
  </si>
  <si>
    <t>765</t>
  </si>
  <si>
    <t>Krytina skládaná</t>
  </si>
  <si>
    <t>79</t>
  </si>
  <si>
    <t>765000000.RSZ</t>
  </si>
  <si>
    <t>Střešní zábrana dvoutrubková - kompletní dodávka+montáž dle specifikace položky SS</t>
  </si>
  <si>
    <t>-910190537</t>
  </si>
  <si>
    <t>80</t>
  </si>
  <si>
    <t>765111201</t>
  </si>
  <si>
    <t>Montáž krytiny - okapní větrací pás</t>
  </si>
  <si>
    <t>-792751159</t>
  </si>
  <si>
    <t>"OS"70</t>
  </si>
  <si>
    <t>81</t>
  </si>
  <si>
    <t>596602320</t>
  </si>
  <si>
    <t>pás ochranný větrací okapní plastový 500/10 cm (v barvě)</t>
  </si>
  <si>
    <t>CS ÚRS 2017 01</t>
  </si>
  <si>
    <t>-326455604</t>
  </si>
  <si>
    <t>82</t>
  </si>
  <si>
    <t>765131801</t>
  </si>
  <si>
    <t>Demontáž vláknocementové skládané krytiny sklonu do 30° do suti</t>
  </si>
  <si>
    <t>-1417647681</t>
  </si>
  <si>
    <t>83</t>
  </si>
  <si>
    <t>765131821</t>
  </si>
  <si>
    <t>Demontáž hřebene nebo nároží z hřebenáčů vláknocementové skládané krytiny sklonu do 30° do suti</t>
  </si>
  <si>
    <t>-2136591247</t>
  </si>
  <si>
    <t>12,5+53,5</t>
  </si>
  <si>
    <t>84</t>
  </si>
  <si>
    <t>765131841</t>
  </si>
  <si>
    <t>Příplatek k cenám demontáže skládané vláknocementové krytiny za sklon přes 30°</t>
  </si>
  <si>
    <t>-1268758534</t>
  </si>
  <si>
    <t>85</t>
  </si>
  <si>
    <t>765131845</t>
  </si>
  <si>
    <t>Příplatek k cenám demontáže hřebene nebo nároží skládané vláknocementové krytiny za sklon přes 30°</t>
  </si>
  <si>
    <t>-503305837</t>
  </si>
  <si>
    <t>103</t>
  </si>
  <si>
    <t>765135023.RK2.1</t>
  </si>
  <si>
    <t xml:space="preserve">Zábradlí systémové ke stoupací plošině - kompletní dodávka+montáž </t>
  </si>
  <si>
    <t>-1268923925</t>
  </si>
  <si>
    <t>102</t>
  </si>
  <si>
    <t>765135023.RSP</t>
  </si>
  <si>
    <t>Stoupací plošina systémová - kompletní dodávka+montáž dle specifikace v položce výpisu SP( lávky, spojky, vzpěry atd.)</t>
  </si>
  <si>
    <t>-895410578</t>
  </si>
  <si>
    <t>"SP"1</t>
  </si>
  <si>
    <t>86</t>
  </si>
  <si>
    <t>765191021</t>
  </si>
  <si>
    <t>Montáž pojistné hydroizolační fólie kladené ve sklonu přes 20° s lepenými spoji na krokve</t>
  </si>
  <si>
    <t>-662340200</t>
  </si>
  <si>
    <t>87</t>
  </si>
  <si>
    <t>28329223</t>
  </si>
  <si>
    <t>fólie strukturovaná pod plechovou krytinu š 1,5m (150 g/m2)</t>
  </si>
  <si>
    <t>1819088637</t>
  </si>
  <si>
    <t>806*1,1 'Přepočtené koeficientem množství</t>
  </si>
  <si>
    <t>88</t>
  </si>
  <si>
    <t>998765103</t>
  </si>
  <si>
    <t>Přesun hmot tonážní pro krytiny skládané v objektech v do 24 m</t>
  </si>
  <si>
    <t>1177667087</t>
  </si>
  <si>
    <t>783</t>
  </si>
  <si>
    <t>Dokončovací práce - nátěry</t>
  </si>
  <si>
    <t>89</t>
  </si>
  <si>
    <t>783213021</t>
  </si>
  <si>
    <t>Napouštěcí dvojnásobný syntetický biodní nátěr tesařských prvků nezabudovaných do konstrukce</t>
  </si>
  <si>
    <t>1557871011</t>
  </si>
  <si>
    <t>"kleština 2x 80/120 - 1.etapa" (((4,5*2)*2)*10)*0,08*2</t>
  </si>
  <si>
    <t>"kleština 2x 80/120 - 1.etapa" (((4,5*2)*2)*10)*0,12*2</t>
  </si>
  <si>
    <t>"kleština 2x 80/140 - 1.etapa"((2*2)*10)*0,08*2</t>
  </si>
  <si>
    <t>"kleština 2x 80/140 - 1.etapa"((2*2)*10)*0,14*2</t>
  </si>
  <si>
    <t>"vzpěra 140/120 - 1.etapa"((3,5*2)*10)*0,14*2</t>
  </si>
  <si>
    <t>"vzpěra 140/120 - 1.etapa"((3,5*2)*10)*0,12*2</t>
  </si>
  <si>
    <t>"vzpěra 110/120 - 1.etapa"((1,5*4)*10)*0,11*2</t>
  </si>
  <si>
    <t>"vzpěra 110/120 - 1.etapa"((1,5*4)*10)*0,12*2</t>
  </si>
  <si>
    <t>"krokve 120/140 - 1.etapa"(((7,5*2)*44)+(4*9)*2)*0,12*2</t>
  </si>
  <si>
    <t>"krokve 120/140 - 1.etapa"(((7,5*2)*44)+(4*9)*2)*0,14*2</t>
  </si>
  <si>
    <t>"sloupek 150/150 - 1.etapa "((3*2)*10)*0,15*4</t>
  </si>
  <si>
    <t>"pozednice 140/240 - 1.etapa"(18,9+6,4*2+7,2+6+44,2)*0,14*2</t>
  </si>
  <si>
    <t>"pozednice 140/240 - 1.etapa"(18,9+6,4*2+7,2+6+44,2)*0,24*2</t>
  </si>
  <si>
    <t>"vazný trám 170/240 - 1.etapa"((10,1)*10)*0,17*2</t>
  </si>
  <si>
    <t>"vazný trám 170/240 - 1.etapa"((10,1)*10)*0,24*2</t>
  </si>
  <si>
    <t xml:space="preserve">"vaznice  150/200 - 1.etapa"(18,9+6,4*2+6+44,2)*0,15*2</t>
  </si>
  <si>
    <t xml:space="preserve">"vaznice  150/200 - 1.etapa"(18,9+6,4*2+6+44,2)*0,2*2</t>
  </si>
  <si>
    <t>778,106*0,4 'Přepočtené koeficientem množství</t>
  </si>
  <si>
    <t>90</t>
  </si>
  <si>
    <t>783213121</t>
  </si>
  <si>
    <t>Napouštěcí dvojnásobný syntetický biocidní nátěr tesařských konstrukcí zabudovaných do konstrukce</t>
  </si>
  <si>
    <t>-833245554</t>
  </si>
  <si>
    <t>778,106*0,6 'Přepočtené koeficientem množství</t>
  </si>
  <si>
    <t>91</t>
  </si>
  <si>
    <t>783401311</t>
  </si>
  <si>
    <t>Odmaštění klempířských konstrukcí vodou ředitelným odmašťovačem před provedením nátěru</t>
  </si>
  <si>
    <t>805182612</t>
  </si>
  <si>
    <t>"střešní krytina"806</t>
  </si>
  <si>
    <t>"K1-150"(2*PI*0,075*0,075+2*PI*0,075*98)</t>
  </si>
  <si>
    <t>"K2"(0,3*50)</t>
  </si>
  <si>
    <t>"K2"(2*PI*0,165*0,165+2*PI*0,165*50)</t>
  </si>
  <si>
    <t>"K3"(2*PI*0,165*0,165+2*PI*0,165*28)</t>
  </si>
  <si>
    <t>"K4"(0,7*28)</t>
  </si>
  <si>
    <t>"K5"(0,7*17)</t>
  </si>
  <si>
    <t>"K6"(0,6*33)</t>
  </si>
  <si>
    <t>"K7"(0,6*40)</t>
  </si>
  <si>
    <t>"K8"(0,7*41)</t>
  </si>
  <si>
    <t>"K9"(0,7*15)</t>
  </si>
  <si>
    <t>"K10"(0,7*25)</t>
  </si>
  <si>
    <t>"K11"1*2</t>
  </si>
  <si>
    <t>"K12"(0,7*28,2)</t>
  </si>
  <si>
    <t>"K13"(0,7*12,5)</t>
  </si>
  <si>
    <t>"K14"(0,7*53,5)</t>
  </si>
  <si>
    <t>"K15"2</t>
  </si>
  <si>
    <t>92</t>
  </si>
  <si>
    <t>783414201</t>
  </si>
  <si>
    <t>Základní antikorozní jednonásobný syntetický nátěr klempířských konstrukcí</t>
  </si>
  <si>
    <t>-828383689</t>
  </si>
  <si>
    <t>93</t>
  </si>
  <si>
    <t>783417101</t>
  </si>
  <si>
    <t>Krycí jednonásobný syntetický nátěr klempířských konstrukcí</t>
  </si>
  <si>
    <t>1169299806</t>
  </si>
  <si>
    <t>1150,363</t>
  </si>
  <si>
    <t>HZS</t>
  </si>
  <si>
    <t>Hodinové zúčtovací sazby</t>
  </si>
  <si>
    <t>HZS2152</t>
  </si>
  <si>
    <t>Hodinová zúčtovací sazba klempíř odborný</t>
  </si>
  <si>
    <t>512</t>
  </si>
  <si>
    <t>2063216817</t>
  </si>
  <si>
    <t>" demontáže,montáže neobsažené v položkách "(7,5*2)*2</t>
  </si>
  <si>
    <t>HZS2492</t>
  </si>
  <si>
    <t>Hodinová zúčtovací sazba pomocný dělník PSV</t>
  </si>
  <si>
    <t>-1316436335</t>
  </si>
  <si>
    <t>"vyklizení půdy od nábytku "(7,5*2)*2</t>
  </si>
  <si>
    <t>OST</t>
  </si>
  <si>
    <t>Ostatní</t>
  </si>
  <si>
    <t>96</t>
  </si>
  <si>
    <t>ANTENA.R</t>
  </si>
  <si>
    <t>Demontáž+zpětná montáž antény vč.stožáru a příslušenství</t>
  </si>
  <si>
    <t>kpl</t>
  </si>
  <si>
    <t>262144</t>
  </si>
  <si>
    <t>1250572711</t>
  </si>
  <si>
    <t>HROMOSVOD.R</t>
  </si>
  <si>
    <t>Hromosvod-demontáž + výměna poškozené nadzemní části při opravě vč.revize</t>
  </si>
  <si>
    <t>1814675157</t>
  </si>
  <si>
    <t>98</t>
  </si>
  <si>
    <t>LAPAČDOP.R</t>
  </si>
  <si>
    <t>Demontáž stávajících lapačů střešních splavenin vč.dopojení nového lapače na deštovou kanalizaci (Mimo dodávku + montáž nového lapače viz Díl 721)</t>
  </si>
  <si>
    <t>-783203922</t>
  </si>
  <si>
    <t>99</t>
  </si>
  <si>
    <t>TOPNDEKABELY.R</t>
  </si>
  <si>
    <t>Demontáž+zpětná montáž topných kabelů vč. příslušenství</t>
  </si>
  <si>
    <t>-1227989060</t>
  </si>
  <si>
    <t>100</t>
  </si>
  <si>
    <t>ZDIVO.R1</t>
  </si>
  <si>
    <t>Kontrola odhaleného zdiva + případná oprava poruch přezděním - dle popisu v POZN.1,2,3 - cca 5 m2</t>
  </si>
  <si>
    <t>-1223168765</t>
  </si>
  <si>
    <t>101</t>
  </si>
  <si>
    <t>SLEPAATIKA.R</t>
  </si>
  <si>
    <t>Slepá atika (kce z hranolu, OSB desek a oplechování) - dodávka+montáž dle popisu v TZ bod 5.7</t>
  </si>
  <si>
    <t>972249304</t>
  </si>
  <si>
    <t>104</t>
  </si>
  <si>
    <t>MOZAIKAOPRAVA.R</t>
  </si>
  <si>
    <t xml:space="preserve">Okrasná mozaika z plných cihel - oprava dle popisu v TZ a ve výkrese  (vyškrábání stávajícíhch spár, vyčištění, nové spárování, nátěr silikon.v cihel.odstínu)</t>
  </si>
  <si>
    <t>421930886</t>
  </si>
  <si>
    <t>"cca 6 m2"1</t>
  </si>
  <si>
    <t>Soupis:</t>
  </si>
  <si>
    <t>VON_1.etapa - Vedlejší a ostatní náklady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</si>
  <si>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</si>
  <si>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</si>
  <si>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</si>
  <si>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</si>
  <si>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>VRN3 - Zařízení staveniště</t>
  </si>
  <si>
    <t>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</si>
  <si>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</si>
  <si>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</si>
  <si>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</si>
  <si>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</si>
  <si>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</si>
  <si>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</si>
  <si>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</si>
  <si>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625430762</t>
  </si>
  <si>
    <t>VRN4</t>
  </si>
  <si>
    <t>Inženýrská činnost</t>
  </si>
  <si>
    <t>040001000</t>
  </si>
  <si>
    <t xml:space="preserve">Inženýrská činnost zhotovitele stavby </t>
  </si>
  <si>
    <t>-1505829401</t>
  </si>
  <si>
    <t>"zajištění kolaudačního souhlasu"</t>
  </si>
  <si>
    <t xml:space="preserve">"povolení zkušebního provozu vč.zajištění příslušných podkladů- viz níže" </t>
  </si>
  <si>
    <t>"revizní zprávy"</t>
  </si>
  <si>
    <t>"stanoviska dotčených orgánů státní správy"</t>
  </si>
  <si>
    <t>"stanoviska vlastníků (provozovatelů) veřejné a technické infrastruktury o provedení kontroly způsobu napojení stavby (pokud byla předen vyžadována)"</t>
  </si>
  <si>
    <t>"správní poplatky"</t>
  </si>
  <si>
    <t>VRN6</t>
  </si>
  <si>
    <t>Územní vlivy</t>
  </si>
  <si>
    <t>064002000</t>
  </si>
  <si>
    <t>Práce ve zdraví škodlivém prostředí - práce s azbestem dle popisu v TZ</t>
  </si>
  <si>
    <t>Kč</t>
  </si>
  <si>
    <t>-1133006150</t>
  </si>
  <si>
    <t>"1,5%"1</t>
  </si>
  <si>
    <t>VRN3</t>
  </si>
  <si>
    <t>Zařízení staveniště</t>
  </si>
  <si>
    <t>032002000.RS</t>
  </si>
  <si>
    <t>Vybavení staveniště- mobilní sklad (pronájem po dobu realizace,doprava vč.složení a naložení jeřábem)</t>
  </si>
  <si>
    <t>kus/měsíc</t>
  </si>
  <si>
    <t>1672007498</t>
  </si>
  <si>
    <t>"mobilní sklad" 1*3</t>
  </si>
  <si>
    <t>032002000.RWC</t>
  </si>
  <si>
    <t>Vybavení staveniště- mobilní sanitární koupelna (WC,pisoár,sprcha,umývadlo) - (pronájem po dobu realizace,doprava vč.složení a naložení jeřábem)</t>
  </si>
  <si>
    <t>-452211991</t>
  </si>
  <si>
    <t>"mobilní sanitární koupelna" 1*3</t>
  </si>
  <si>
    <t>032203000</t>
  </si>
  <si>
    <t xml:space="preserve">Pronájem ploch staveniště od  obce atd.</t>
  </si>
  <si>
    <t>-467688858</t>
  </si>
  <si>
    <t>032303000</t>
  </si>
  <si>
    <t>Zřízení počítačové sítě, WIFI apod.</t>
  </si>
  <si>
    <t>1411203404</t>
  </si>
  <si>
    <t>032503000</t>
  </si>
  <si>
    <t>Skládky na staveništi</t>
  </si>
  <si>
    <t>-1061410467</t>
  </si>
  <si>
    <t>032903000</t>
  </si>
  <si>
    <t>Náklady na provoz a údržbu vybavení staveniště</t>
  </si>
  <si>
    <t>1677971639</t>
  </si>
  <si>
    <t>033002000</t>
  </si>
  <si>
    <t>Připojení staveniště na inženýrské sítě</t>
  </si>
  <si>
    <t>-1783868842</t>
  </si>
  <si>
    <t>034002000.1</t>
  </si>
  <si>
    <t xml:space="preserve">Zabezpečení staveniště - mobilní oplocení (pronájem po dobu realizace,montáž, dmtž, doprava vč.složení a naložení)+  ohraničení bezpečnostní páskou</t>
  </si>
  <si>
    <t>m/den</t>
  </si>
  <si>
    <t>-273782283</t>
  </si>
  <si>
    <t>"kalkulováno 100m x 90 dní"100*90</t>
  </si>
  <si>
    <t>034002000.RBR</t>
  </si>
  <si>
    <t>Zabezpečení staveniště - branka (pronájem po dobu realizace,montáž, dmtž, doprava vč.složení a naložení)</t>
  </si>
  <si>
    <t>kus/den</t>
  </si>
  <si>
    <t>980866069</t>
  </si>
  <si>
    <t>"2 kusy po dobu 90dní"90*2</t>
  </si>
  <si>
    <t>034103000</t>
  </si>
  <si>
    <t>Energie pro zařízení staveniště</t>
  </si>
  <si>
    <t>-1193710696</t>
  </si>
  <si>
    <t>034403000</t>
  </si>
  <si>
    <t>Dopravní značení na staveništi (pronájem dopravní značky vč.podstavce,doprava,montáž+demontaž)</t>
  </si>
  <si>
    <t>značka/den</t>
  </si>
  <si>
    <t>1479195264</t>
  </si>
  <si>
    <t>"provizorní dopravní značení po dobu výstavby - 3 dopravní značky po dobu 90 dní" (3*90)</t>
  </si>
  <si>
    <t>034503000</t>
  </si>
  <si>
    <t>Informační tabule na staveništi</t>
  </si>
  <si>
    <t>836625183</t>
  </si>
  <si>
    <t>034703000</t>
  </si>
  <si>
    <t>Osvětlení staveniště</t>
  </si>
  <si>
    <t>-916663357</t>
  </si>
  <si>
    <t>VRN7</t>
  </si>
  <si>
    <t>Provozní vlivy</t>
  </si>
  <si>
    <t>071002000</t>
  </si>
  <si>
    <t>Provoz investora, třetích osob- zabezpečení nepřerušení provozu</t>
  </si>
  <si>
    <t>-438387050</t>
  </si>
  <si>
    <t>"1% "1</t>
  </si>
  <si>
    <t>D.1.1_2.etapa - Architektonicko stavební řešení</t>
  </si>
  <si>
    <t>365292648</t>
  </si>
  <si>
    <t>"JV"22+14,5</t>
  </si>
  <si>
    <t>"POZN.3"(30,9+43,6)*0,8</t>
  </si>
  <si>
    <t>1487203104</t>
  </si>
  <si>
    <t>Montáž ostatních lišt kontaktního zateplení</t>
  </si>
  <si>
    <t>566875765</t>
  </si>
  <si>
    <t>"POZN.3"(30,9+43,6)</t>
  </si>
  <si>
    <t>-157989955</t>
  </si>
  <si>
    <t>74,5*1,05 'Přepočtené koeficientem množství</t>
  </si>
  <si>
    <t>199848581</t>
  </si>
  <si>
    <t>(45+20+7+8+7+6)*17</t>
  </si>
  <si>
    <t>1581*90</t>
  </si>
  <si>
    <t>1581</t>
  </si>
  <si>
    <t>-1009812597</t>
  </si>
  <si>
    <t>883129649</t>
  </si>
  <si>
    <t>1753804957</t>
  </si>
  <si>
    <t>"pro místa nedosažitelná z lešení"20</t>
  </si>
  <si>
    <t>"půda"390</t>
  </si>
  <si>
    <t>46583931</t>
  </si>
  <si>
    <t>46,007*15</t>
  </si>
  <si>
    <t>4,2</t>
  </si>
  <si>
    <t>1095693888</t>
  </si>
  <si>
    <t>12,937</t>
  </si>
  <si>
    <t>46,007-(20+4,2+12,937)</t>
  </si>
  <si>
    <t>"K1"6</t>
  </si>
  <si>
    <t>-735237366</t>
  </si>
  <si>
    <t>1499457154</t>
  </si>
  <si>
    <t>"kleština 2x 80/120 " ((4,5*2)*2)*9</t>
  </si>
  <si>
    <t>"kleština 2x 80/140 "(2*2)*9</t>
  </si>
  <si>
    <t>"vzpěra 140/120 "(3,5*2)*9</t>
  </si>
  <si>
    <t>"vzpěra 110/120 "((1,5*4)*9)</t>
  </si>
  <si>
    <t>315*0,4 'Přepočtené koeficientem množství</t>
  </si>
  <si>
    <t>-481131367</t>
  </si>
  <si>
    <t>"krokve 120/140 "((7,5*2)*40)</t>
  </si>
  <si>
    <t xml:space="preserve">"sloupek 150/150  " (3*2)*9</t>
  </si>
  <si>
    <t>654*0,4 'Přepočtené koeficientem množství</t>
  </si>
  <si>
    <t>-302763071</t>
  </si>
  <si>
    <t>"pozednice 140/240 "(31+44)</t>
  </si>
  <si>
    <t>"vazný trám 170/240 "(10,1)*9</t>
  </si>
  <si>
    <t xml:space="preserve">"vaznice  150/200 "(31+44)*2</t>
  </si>
  <si>
    <t>315,9*0,4 'Přepočtené koeficientem množství</t>
  </si>
  <si>
    <t>1694526212</t>
  </si>
  <si>
    <t>"kleština 2x 80/140"(2*2)*9</t>
  </si>
  <si>
    <t>1212783873</t>
  </si>
  <si>
    <t>"sloupek 150/150 " (3*2)*9</t>
  </si>
  <si>
    <t>154161897</t>
  </si>
  <si>
    <t>"výměna 40% "</t>
  </si>
  <si>
    <t>-1060846773</t>
  </si>
  <si>
    <t>"kleština 2x 80/120 "( (((4,5*2)*2)*9)*0,08*0,12)*0,4</t>
  </si>
  <si>
    <t>"kleština 2x 80/140"(((2*2)*9)*0,08*0,14)*0,4</t>
  </si>
  <si>
    <t>"vzpěra 140/120 "(((3,5*2)*9)*0,14*0,12)*0,4</t>
  </si>
  <si>
    <t>"vzpěra 110/120 "(((1,5*4)*9)*0,11*0,12)*0,4</t>
  </si>
  <si>
    <t>1,491*1,1 'Přepočtené koeficientem množství</t>
  </si>
  <si>
    <t>621767149</t>
  </si>
  <si>
    <t>"krokve 120/140 "(((7,5*2)*40)*0,12*0,14)*0,4</t>
  </si>
  <si>
    <t>"sloupek 150/150 " (((3*2)*9)*0,15)*0,4</t>
  </si>
  <si>
    <t>7,272*1,1 'Přepočtené koeficientem množství</t>
  </si>
  <si>
    <t>-802550726</t>
  </si>
  <si>
    <t>"pozednice 140/240 "((31+44)*0,14*0,24)*0,4</t>
  </si>
  <si>
    <t>"vazný trám 170/240 "(((10,1)*9)*0,17*0,24)*0,4</t>
  </si>
  <si>
    <t xml:space="preserve">"vaznice  150/200 "(((31+44)*2)*0,15*0,2)*0,4</t>
  </si>
  <si>
    <t>4,291*1,1 'Přepočtené koeficientem množství</t>
  </si>
  <si>
    <t>-1813117500</t>
  </si>
  <si>
    <t>-776696097</t>
  </si>
  <si>
    <t>457174616</t>
  </si>
  <si>
    <t>"rozpon 240 mm"(4,16*712)*0,04*0,06</t>
  </si>
  <si>
    <t>"rozpon 120 mm druhá řada od okapu"(36+36)*0,04*0,06</t>
  </si>
  <si>
    <t>7,282*1,1 'Přepočtené koeficientem množství</t>
  </si>
  <si>
    <t>"krokve 110/140 - 2.etapa"((7,5*2)*40)</t>
  </si>
  <si>
    <t>600*0,04*0,06</t>
  </si>
  <si>
    <t>1,44*1,1 'Přepočtené koeficientem množství</t>
  </si>
  <si>
    <t>"krov"11,3</t>
  </si>
  <si>
    <t>"latě+kontralatě"3,2+1,6</t>
  </si>
  <si>
    <t>-1575949496</t>
  </si>
  <si>
    <t>35,5+36</t>
  </si>
  <si>
    <t>-1053925640</t>
  </si>
  <si>
    <t>"K12"13,5</t>
  </si>
  <si>
    <t>1643602861</t>
  </si>
  <si>
    <t>1647997340</t>
  </si>
  <si>
    <t>"SZ"62</t>
  </si>
  <si>
    <t>1033747314</t>
  </si>
  <si>
    <t>14,3+28+15,4</t>
  </si>
  <si>
    <t>-605506831</t>
  </si>
  <si>
    <t>47,2+18,8</t>
  </si>
  <si>
    <t>1536291759</t>
  </si>
  <si>
    <t>"K2"35,5</t>
  </si>
  <si>
    <t>1538765358</t>
  </si>
  <si>
    <t>77066542</t>
  </si>
  <si>
    <t>"K1"84</t>
  </si>
  <si>
    <t>-286072005</t>
  </si>
  <si>
    <t>"ST1-2.etapa"712</t>
  </si>
  <si>
    <t>-1483092397</t>
  </si>
  <si>
    <t>"SO1"7</t>
  </si>
  <si>
    <t>1227107167</t>
  </si>
  <si>
    <t>1447784315</t>
  </si>
  <si>
    <t>"K14"41</t>
  </si>
  <si>
    <t>-204467831</t>
  </si>
  <si>
    <t>"K13"19</t>
  </si>
  <si>
    <t>-1461294268</t>
  </si>
  <si>
    <t>-1322086760</t>
  </si>
  <si>
    <t>13,5</t>
  </si>
  <si>
    <t>1131983345</t>
  </si>
  <si>
    <t>-36283144</t>
  </si>
  <si>
    <t>"K4"35,6</t>
  </si>
  <si>
    <t>-801042928</t>
  </si>
  <si>
    <t>"K5"14,3</t>
  </si>
  <si>
    <t>"K7"28</t>
  </si>
  <si>
    <t>"K9"0</t>
  </si>
  <si>
    <t>"K10"15,4</t>
  </si>
  <si>
    <t>1510885752</t>
  </si>
  <si>
    <t>"SO1 výlez"(0,2*0,6)*4*7</t>
  </si>
  <si>
    <t>-1509933603</t>
  </si>
  <si>
    <t>3,4*0,006</t>
  </si>
  <si>
    <t>0,02*1,1 'Přepočtené koeficientem množství</t>
  </si>
  <si>
    <t>-105461349</t>
  </si>
  <si>
    <t>"K6"18,8</t>
  </si>
  <si>
    <t>"K8"57,2</t>
  </si>
  <si>
    <t>-1729450474</t>
  </si>
  <si>
    <t xml:space="preserve">"dle výpisu klemp.prvků -  kabel.průch. atd."2</t>
  </si>
  <si>
    <t>-578444854</t>
  </si>
  <si>
    <t>-1854744418</t>
  </si>
  <si>
    <t>-1630691125</t>
  </si>
  <si>
    <t>-954771611</t>
  </si>
  <si>
    <t>"K3"35,6</t>
  </si>
  <si>
    <t>1475783979</t>
  </si>
  <si>
    <t>-1973512986</t>
  </si>
  <si>
    <t>764000000.RK11</t>
  </si>
  <si>
    <t>1793602801</t>
  </si>
  <si>
    <t>"K11"7</t>
  </si>
  <si>
    <t>1753753458</t>
  </si>
  <si>
    <t>"OS"63</t>
  </si>
  <si>
    <t>-126273608</t>
  </si>
  <si>
    <t>632312214</t>
  </si>
  <si>
    <t>19+41</t>
  </si>
  <si>
    <t>-1727928698</t>
  </si>
  <si>
    <t>1533072444</t>
  </si>
  <si>
    <t>712*1,1 'Přepočtené koeficientem množství</t>
  </si>
  <si>
    <t>62151773</t>
  </si>
  <si>
    <t>"kleština 2x 80/120 - 2.etapa" (((4,5*2)*2)*9)*0,08*2</t>
  </si>
  <si>
    <t>"kleština 2x 80/120 - 2.etapa" (((4,5*2)*2)*9)*0,12*2</t>
  </si>
  <si>
    <t>"kleština 2x 80/140 -2.etapa"((2*2)*9)*0,08*2</t>
  </si>
  <si>
    <t>"kleština 2x 80/140 - 2.etapa"((2*2)*9)*0,14*2</t>
  </si>
  <si>
    <t>"vzpěra 140/120 - 2.etapa"((3,5*2)*9)*0,14*2</t>
  </si>
  <si>
    <t>"vzpěra 140/120 - 2.etapa"((3,5*2)*9)*0,12*2</t>
  </si>
  <si>
    <t>"vzpěra 110/120 - 2.etapa"((1,5*4)*9)*0,11*2</t>
  </si>
  <si>
    <t>"vzpěra 110/120 - 2.etapa"((1,5*4)*9)*0,12*2</t>
  </si>
  <si>
    <t>"krokve 120/140 - 2.etapa"((7,5*2)*40)*0,12*2</t>
  </si>
  <si>
    <t>"krokve 120/140 - 2.etapa"((7,5*2)*40)*0,14*2</t>
  </si>
  <si>
    <t>"sloupek 150/150 - 2.etapa "((3*2)*9)*0,15*4</t>
  </si>
  <si>
    <t>"pozednice 140/240 - 2.etapa"(31+44)*0,14*2</t>
  </si>
  <si>
    <t>"pozednice 140/240 - 2.etapa"(31+44)*0,24*2</t>
  </si>
  <si>
    <t>"vazný trám 170/240 - 2.etapa"((10,1)*10)*0,17*2</t>
  </si>
  <si>
    <t>"vazný trám 170/240 - 2.etapa"((10,1)*10)*0,24*2</t>
  </si>
  <si>
    <t xml:space="preserve">"vaznice  150/200 - 2.etapa"((31+44)*0,15*2)*2</t>
  </si>
  <si>
    <t xml:space="preserve">"vaznice  150/200 -2.etapa"((31+44)*0,2*2)*2</t>
  </si>
  <si>
    <t>727,46*0,4 'Přepočtené koeficientem množství</t>
  </si>
  <si>
    <t>-205878381</t>
  </si>
  <si>
    <t>727,46*0,6 'Přepočtené koeficientem množství</t>
  </si>
  <si>
    <t>1092697997</t>
  </si>
  <si>
    <t>"střešná krytina"712</t>
  </si>
  <si>
    <t>"K1-150"(2*PI*0,075*0,075+2*PI*0,075*84)</t>
  </si>
  <si>
    <t>"K2"(0,3*35,5)</t>
  </si>
  <si>
    <t>"K2"(2*PI*0,165*0,165+2*PI*0,165*35,5)</t>
  </si>
  <si>
    <t>"K3"(2*PI*0,165*0,165+2*PI*0,165*36)</t>
  </si>
  <si>
    <t>"K4"(0,7*36)</t>
  </si>
  <si>
    <t>"K5"(0,7*15)</t>
  </si>
  <si>
    <t>"K6"(0,6*19)</t>
  </si>
  <si>
    <t>"K7"(0,6*28)</t>
  </si>
  <si>
    <t>"K8"(0,7*57,2)</t>
  </si>
  <si>
    <t>"K10"(0,7*16)</t>
  </si>
  <si>
    <t>"K11"1*7</t>
  </si>
  <si>
    <t>"K12"(0,7*13,5)</t>
  </si>
  <si>
    <t>"K13"(0,7*18,6)</t>
  </si>
  <si>
    <t>"K14"(0,7*40,8)</t>
  </si>
  <si>
    <t>497851604</t>
  </si>
  <si>
    <t>-450755686</t>
  </si>
  <si>
    <t>"vyklizení půdy od nábytku"(7,5*2)*2</t>
  </si>
  <si>
    <t>-38973023</t>
  </si>
  <si>
    <t>-1002441770</t>
  </si>
  <si>
    <t>-1215248747</t>
  </si>
  <si>
    <t>-1472274020</t>
  </si>
  <si>
    <t>1341677798</t>
  </si>
  <si>
    <t>"cca 10 m2"1</t>
  </si>
  <si>
    <t>VON_2 - Vedlejší a ostatní náklady</t>
  </si>
  <si>
    <t>-390404477</t>
  </si>
  <si>
    <t>931736510</t>
  </si>
  <si>
    <t>Práce ve zdraví škodlivém prostředí - práce s azbestem</t>
  </si>
  <si>
    <t>-1027499951</t>
  </si>
  <si>
    <t>679141050</t>
  </si>
  <si>
    <t>614669751</t>
  </si>
  <si>
    <t>-887078602</t>
  </si>
  <si>
    <t>-767281014</t>
  </si>
  <si>
    <t>-993589534</t>
  </si>
  <si>
    <t>-369732964</t>
  </si>
  <si>
    <t>-409856216</t>
  </si>
  <si>
    <t>-570143708</t>
  </si>
  <si>
    <t>1832725415</t>
  </si>
  <si>
    <t>-860664219</t>
  </si>
  <si>
    <t>1777397358</t>
  </si>
  <si>
    <t>1734657527</t>
  </si>
  <si>
    <t>1674458809</t>
  </si>
  <si>
    <t>-1270009972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</si>
</sst>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37</v>
      </c>
      <c r="E29" s="46"/>
      <c r="F29" s="32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1"/>
    </row>
    <row r="30" s="2" customFormat="1" ht="14.4" customHeight="1">
      <c r="B30" s="45"/>
      <c r="C30" s="46"/>
      <c r="D30" s="46"/>
      <c r="E30" s="46"/>
      <c r="F30" s="32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1"/>
    </row>
    <row r="31" hidden="1" s="2" customFormat="1" ht="14.4" customHeight="1">
      <c r="B31" s="45"/>
      <c r="C31" s="46"/>
      <c r="D31" s="46"/>
      <c r="E31" s="46"/>
      <c r="F31" s="32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1"/>
    </row>
    <row r="32" hidden="1" s="2" customFormat="1" ht="14.4" customHeight="1">
      <c r="B32" s="45"/>
      <c r="C32" s="46"/>
      <c r="D32" s="46"/>
      <c r="E32" s="46"/>
      <c r="F32" s="32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1"/>
    </row>
    <row r="33" hidden="1" s="2" customFormat="1" ht="14.4" customHeight="1">
      <c r="B33" s="45"/>
      <c r="C33" s="46"/>
      <c r="D33" s="46"/>
      <c r="E33" s="46"/>
      <c r="F33" s="32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1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3" t="s">
        <v>46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2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RZP012019_cu19A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ZŠ Bezručova - střešní plášt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20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22</v>
      </c>
      <c r="AJ47" s="39"/>
      <c r="AK47" s="39"/>
      <c r="AL47" s="39"/>
      <c r="AM47" s="67" t="str">
        <f>IF(AN8= "","",AN8)</f>
        <v>13. 2. 2019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3.65" customHeight="1">
      <c r="B49" s="38"/>
      <c r="C49" s="32" t="s">
        <v>24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29</v>
      </c>
      <c r="AJ49" s="39"/>
      <c r="AK49" s="39"/>
      <c r="AL49" s="39"/>
      <c r="AM49" s="68" t="str">
        <f>IF(E17="","",E17)</f>
        <v xml:space="preserve"> </v>
      </c>
      <c r="AN49" s="39"/>
      <c r="AO49" s="39"/>
      <c r="AP49" s="39"/>
      <c r="AQ49" s="39"/>
      <c r="AR49" s="43"/>
      <c r="AS49" s="69" t="s">
        <v>47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2" t="s">
        <v>27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31</v>
      </c>
      <c r="AJ50" s="39"/>
      <c r="AK50" s="39"/>
      <c r="AL50" s="39"/>
      <c r="AM50" s="68" t="str">
        <f>IF(E20="","",E20)</f>
        <v xml:space="preserve"> 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48</v>
      </c>
      <c r="D52" s="82"/>
      <c r="E52" s="82"/>
      <c r="F52" s="82"/>
      <c r="G52" s="82"/>
      <c r="H52" s="83"/>
      <c r="I52" s="84" t="s">
        <v>49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50</v>
      </c>
      <c r="AH52" s="82"/>
      <c r="AI52" s="82"/>
      <c r="AJ52" s="82"/>
      <c r="AK52" s="82"/>
      <c r="AL52" s="82"/>
      <c r="AM52" s="82"/>
      <c r="AN52" s="84" t="s">
        <v>51</v>
      </c>
      <c r="AO52" s="82"/>
      <c r="AP52" s="86"/>
      <c r="AQ52" s="87" t="s">
        <v>52</v>
      </c>
      <c r="AR52" s="43"/>
      <c r="AS52" s="88" t="s">
        <v>53</v>
      </c>
      <c r="AT52" s="89" t="s">
        <v>54</v>
      </c>
      <c r="AU52" s="89" t="s">
        <v>55</v>
      </c>
      <c r="AV52" s="89" t="s">
        <v>56</v>
      </c>
      <c r="AW52" s="89" t="s">
        <v>57</v>
      </c>
      <c r="AX52" s="89" t="s">
        <v>58</v>
      </c>
      <c r="AY52" s="89" t="s">
        <v>59</v>
      </c>
      <c r="AZ52" s="89" t="s">
        <v>60</v>
      </c>
      <c r="BA52" s="89" t="s">
        <v>61</v>
      </c>
      <c r="BB52" s="89" t="s">
        <v>62</v>
      </c>
      <c r="BC52" s="89" t="s">
        <v>63</v>
      </c>
      <c r="BD52" s="90" t="s">
        <v>64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</row>
    <row r="54" s="4" customFormat="1" ht="32.4" customHeight="1">
      <c r="B54" s="94"/>
      <c r="C54" s="95" t="s">
        <v>65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ROUND(AG55+AG58,2)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</v>
      </c>
      <c r="AR54" s="100"/>
      <c r="AS54" s="101">
        <f>ROUND(AS55+AS58,2)</f>
        <v>0</v>
      </c>
      <c r="AT54" s="102">
        <f>ROUND(SUM(AV54:AW54),2)</f>
        <v>0</v>
      </c>
      <c r="AU54" s="103">
        <f>ROUND(AU55+AU58,5)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ROUND(AZ55+AZ58,2)</f>
        <v>0</v>
      </c>
      <c r="BA54" s="102">
        <f>ROUND(BA55+BA58,2)</f>
        <v>0</v>
      </c>
      <c r="BB54" s="102">
        <f>ROUND(BB55+BB58,2)</f>
        <v>0</v>
      </c>
      <c r="BC54" s="102">
        <f>ROUND(BC55+BC58,2)</f>
        <v>0</v>
      </c>
      <c r="BD54" s="104">
        <f>ROUND(BD55+BD58,2)</f>
        <v>0</v>
      </c>
      <c r="BS54" s="105" t="s">
        <v>66</v>
      </c>
      <c r="BT54" s="105" t="s">
        <v>67</v>
      </c>
      <c r="BU54" s="106" t="s">
        <v>68</v>
      </c>
      <c r="BV54" s="105" t="s">
        <v>69</v>
      </c>
      <c r="BW54" s="105" t="s">
        <v>5</v>
      </c>
      <c r="BX54" s="105" t="s">
        <v>70</v>
      </c>
      <c r="CL54" s="105" t="s">
        <v>1</v>
      </c>
    </row>
    <row r="55" s="5" customFormat="1" ht="27" customHeight="1">
      <c r="B55" s="107"/>
      <c r="C55" s="108"/>
      <c r="D55" s="109" t="s">
        <v>71</v>
      </c>
      <c r="E55" s="109"/>
      <c r="F55" s="109"/>
      <c r="G55" s="109"/>
      <c r="H55" s="109"/>
      <c r="I55" s="110"/>
      <c r="J55" s="109" t="s">
        <v>72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ROUND(SUM(AG56:AG57),2)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73</v>
      </c>
      <c r="AR55" s="114"/>
      <c r="AS55" s="115">
        <f>ROUND(SUM(AS56:AS57),2)</f>
        <v>0</v>
      </c>
      <c r="AT55" s="116">
        <f>ROUND(SUM(AV55:AW55),2)</f>
        <v>0</v>
      </c>
      <c r="AU55" s="117">
        <f>ROUND(SUM(AU56:AU57),5)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ROUND(SUM(AZ56:AZ57),2)</f>
        <v>0</v>
      </c>
      <c r="BA55" s="116">
        <f>ROUND(SUM(BA56:BA57),2)</f>
        <v>0</v>
      </c>
      <c r="BB55" s="116">
        <f>ROUND(SUM(BB56:BB57),2)</f>
        <v>0</v>
      </c>
      <c r="BC55" s="116">
        <f>ROUND(SUM(BC56:BC57),2)</f>
        <v>0</v>
      </c>
      <c r="BD55" s="118">
        <f>ROUND(SUM(BD56:BD57),2)</f>
        <v>0</v>
      </c>
      <c r="BS55" s="119" t="s">
        <v>66</v>
      </c>
      <c r="BT55" s="119" t="s">
        <v>74</v>
      </c>
      <c r="BV55" s="119" t="s">
        <v>69</v>
      </c>
      <c r="BW55" s="119" t="s">
        <v>75</v>
      </c>
      <c r="BX55" s="119" t="s">
        <v>5</v>
      </c>
      <c r="CL55" s="119" t="s">
        <v>1</v>
      </c>
      <c r="CM55" s="119" t="s">
        <v>76</v>
      </c>
    </row>
    <row r="56" s="6" customFormat="1" ht="25.5" customHeight="1">
      <c r="A56" s="120" t="s">
        <v>77</v>
      </c>
      <c r="B56" s="121"/>
      <c r="C56" s="122"/>
      <c r="D56" s="122"/>
      <c r="E56" s="123" t="s">
        <v>71</v>
      </c>
      <c r="F56" s="123"/>
      <c r="G56" s="123"/>
      <c r="H56" s="123"/>
      <c r="I56" s="123"/>
      <c r="J56" s="122"/>
      <c r="K56" s="123" t="s">
        <v>72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'D.1.1_1.etapa - Architekt...'!J30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78</v>
      </c>
      <c r="AR56" s="126"/>
      <c r="AS56" s="127">
        <v>0</v>
      </c>
      <c r="AT56" s="128">
        <f>ROUND(SUM(AV56:AW56),2)</f>
        <v>0</v>
      </c>
      <c r="AU56" s="129">
        <f>'D.1.1_1.etapa - Architekt...'!P97</f>
        <v>0</v>
      </c>
      <c r="AV56" s="128">
        <f>'D.1.1_1.etapa - Architekt...'!J33</f>
        <v>0</v>
      </c>
      <c r="AW56" s="128">
        <f>'D.1.1_1.etapa - Architekt...'!J34</f>
        <v>0</v>
      </c>
      <c r="AX56" s="128">
        <f>'D.1.1_1.etapa - Architekt...'!J35</f>
        <v>0</v>
      </c>
      <c r="AY56" s="128">
        <f>'D.1.1_1.etapa - Architekt...'!J36</f>
        <v>0</v>
      </c>
      <c r="AZ56" s="128">
        <f>'D.1.1_1.etapa - Architekt...'!F33</f>
        <v>0</v>
      </c>
      <c r="BA56" s="128">
        <f>'D.1.1_1.etapa - Architekt...'!F34</f>
        <v>0</v>
      </c>
      <c r="BB56" s="128">
        <f>'D.1.1_1.etapa - Architekt...'!F35</f>
        <v>0</v>
      </c>
      <c r="BC56" s="128">
        <f>'D.1.1_1.etapa - Architekt...'!F36</f>
        <v>0</v>
      </c>
      <c r="BD56" s="130">
        <f>'D.1.1_1.etapa - Architekt...'!F37</f>
        <v>0</v>
      </c>
      <c r="BT56" s="131" t="s">
        <v>76</v>
      </c>
      <c r="BU56" s="131" t="s">
        <v>79</v>
      </c>
      <c r="BV56" s="131" t="s">
        <v>69</v>
      </c>
      <c r="BW56" s="131" t="s">
        <v>75</v>
      </c>
      <c r="BX56" s="131" t="s">
        <v>5</v>
      </c>
      <c r="CL56" s="131" t="s">
        <v>1</v>
      </c>
      <c r="CM56" s="131" t="s">
        <v>76</v>
      </c>
    </row>
    <row r="57" s="6" customFormat="1" ht="25.5" customHeight="1">
      <c r="A57" s="120" t="s">
        <v>77</v>
      </c>
      <c r="B57" s="121"/>
      <c r="C57" s="122"/>
      <c r="D57" s="122"/>
      <c r="E57" s="123" t="s">
        <v>80</v>
      </c>
      <c r="F57" s="123"/>
      <c r="G57" s="123"/>
      <c r="H57" s="123"/>
      <c r="I57" s="123"/>
      <c r="J57" s="122"/>
      <c r="K57" s="123" t="s">
        <v>81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'VON_1.etapa - Vedlejší a ...'!J32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78</v>
      </c>
      <c r="AR57" s="126"/>
      <c r="AS57" s="127">
        <v>0</v>
      </c>
      <c r="AT57" s="128">
        <f>ROUND(SUM(AV57:AW57),2)</f>
        <v>0</v>
      </c>
      <c r="AU57" s="129">
        <f>'VON_1.etapa - Vedlejší a ...'!P91</f>
        <v>0</v>
      </c>
      <c r="AV57" s="128">
        <f>'VON_1.etapa - Vedlejší a ...'!J35</f>
        <v>0</v>
      </c>
      <c r="AW57" s="128">
        <f>'VON_1.etapa - Vedlejší a ...'!J36</f>
        <v>0</v>
      </c>
      <c r="AX57" s="128">
        <f>'VON_1.etapa - Vedlejší a ...'!J37</f>
        <v>0</v>
      </c>
      <c r="AY57" s="128">
        <f>'VON_1.etapa - Vedlejší a ...'!J38</f>
        <v>0</v>
      </c>
      <c r="AZ57" s="128">
        <f>'VON_1.etapa - Vedlejší a ...'!F35</f>
        <v>0</v>
      </c>
      <c r="BA57" s="128">
        <f>'VON_1.etapa - Vedlejší a ...'!F36</f>
        <v>0</v>
      </c>
      <c r="BB57" s="128">
        <f>'VON_1.etapa - Vedlejší a ...'!F37</f>
        <v>0</v>
      </c>
      <c r="BC57" s="128">
        <f>'VON_1.etapa - Vedlejší a ...'!F38</f>
        <v>0</v>
      </c>
      <c r="BD57" s="130">
        <f>'VON_1.etapa - Vedlejší a ...'!F39</f>
        <v>0</v>
      </c>
      <c r="BT57" s="131" t="s">
        <v>76</v>
      </c>
      <c r="BV57" s="131" t="s">
        <v>69</v>
      </c>
      <c r="BW57" s="131" t="s">
        <v>82</v>
      </c>
      <c r="BX57" s="131" t="s">
        <v>75</v>
      </c>
      <c r="CL57" s="131" t="s">
        <v>1</v>
      </c>
    </row>
    <row r="58" s="5" customFormat="1" ht="27" customHeight="1">
      <c r="B58" s="107"/>
      <c r="C58" s="108"/>
      <c r="D58" s="109" t="s">
        <v>83</v>
      </c>
      <c r="E58" s="109"/>
      <c r="F58" s="109"/>
      <c r="G58" s="109"/>
      <c r="H58" s="109"/>
      <c r="I58" s="110"/>
      <c r="J58" s="109" t="s">
        <v>72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ROUND(SUM(AG59:AG60),2)</f>
        <v>0</v>
      </c>
      <c r="AH58" s="110"/>
      <c r="AI58" s="110"/>
      <c r="AJ58" s="110"/>
      <c r="AK58" s="110"/>
      <c r="AL58" s="110"/>
      <c r="AM58" s="110"/>
      <c r="AN58" s="112">
        <f>SUM(AG58,AT58)</f>
        <v>0</v>
      </c>
      <c r="AO58" s="110"/>
      <c r="AP58" s="110"/>
      <c r="AQ58" s="113" t="s">
        <v>73</v>
      </c>
      <c r="AR58" s="114"/>
      <c r="AS58" s="115">
        <f>ROUND(SUM(AS59:AS60),2)</f>
        <v>0</v>
      </c>
      <c r="AT58" s="116">
        <f>ROUND(SUM(AV58:AW58),2)</f>
        <v>0</v>
      </c>
      <c r="AU58" s="117">
        <f>ROUND(SUM(AU59:AU60),5)</f>
        <v>0</v>
      </c>
      <c r="AV58" s="116">
        <f>ROUND(AZ58*L29,2)</f>
        <v>0</v>
      </c>
      <c r="AW58" s="116">
        <f>ROUND(BA58*L30,2)</f>
        <v>0</v>
      </c>
      <c r="AX58" s="116">
        <f>ROUND(BB58*L29,2)</f>
        <v>0</v>
      </c>
      <c r="AY58" s="116">
        <f>ROUND(BC58*L30,2)</f>
        <v>0</v>
      </c>
      <c r="AZ58" s="116">
        <f>ROUND(SUM(AZ59:AZ60),2)</f>
        <v>0</v>
      </c>
      <c r="BA58" s="116">
        <f>ROUND(SUM(BA59:BA60),2)</f>
        <v>0</v>
      </c>
      <c r="BB58" s="116">
        <f>ROUND(SUM(BB59:BB60),2)</f>
        <v>0</v>
      </c>
      <c r="BC58" s="116">
        <f>ROUND(SUM(BC59:BC60),2)</f>
        <v>0</v>
      </c>
      <c r="BD58" s="118">
        <f>ROUND(SUM(BD59:BD60),2)</f>
        <v>0</v>
      </c>
      <c r="BS58" s="119" t="s">
        <v>66</v>
      </c>
      <c r="BT58" s="119" t="s">
        <v>74</v>
      </c>
      <c r="BV58" s="119" t="s">
        <v>69</v>
      </c>
      <c r="BW58" s="119" t="s">
        <v>84</v>
      </c>
      <c r="BX58" s="119" t="s">
        <v>5</v>
      </c>
      <c r="CL58" s="119" t="s">
        <v>1</v>
      </c>
      <c r="CM58" s="119" t="s">
        <v>76</v>
      </c>
    </row>
    <row r="59" s="6" customFormat="1" ht="25.5" customHeight="1">
      <c r="A59" s="120" t="s">
        <v>77</v>
      </c>
      <c r="B59" s="121"/>
      <c r="C59" s="122"/>
      <c r="D59" s="122"/>
      <c r="E59" s="123" t="s">
        <v>83</v>
      </c>
      <c r="F59" s="123"/>
      <c r="G59" s="123"/>
      <c r="H59" s="123"/>
      <c r="I59" s="123"/>
      <c r="J59" s="122"/>
      <c r="K59" s="123" t="s">
        <v>72</v>
      </c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4">
        <f>'D.1.1_2.etapa - Architekt...'!J30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78</v>
      </c>
      <c r="AR59" s="126"/>
      <c r="AS59" s="127">
        <v>0</v>
      </c>
      <c r="AT59" s="128">
        <f>ROUND(SUM(AV59:AW59),2)</f>
        <v>0</v>
      </c>
      <c r="AU59" s="129">
        <f>'D.1.1_2.etapa - Architekt...'!P97</f>
        <v>0</v>
      </c>
      <c r="AV59" s="128">
        <f>'D.1.1_2.etapa - Architekt...'!J33</f>
        <v>0</v>
      </c>
      <c r="AW59" s="128">
        <f>'D.1.1_2.etapa - Architekt...'!J34</f>
        <v>0</v>
      </c>
      <c r="AX59" s="128">
        <f>'D.1.1_2.etapa - Architekt...'!J35</f>
        <v>0</v>
      </c>
      <c r="AY59" s="128">
        <f>'D.1.1_2.etapa - Architekt...'!J36</f>
        <v>0</v>
      </c>
      <c r="AZ59" s="128">
        <f>'D.1.1_2.etapa - Architekt...'!F33</f>
        <v>0</v>
      </c>
      <c r="BA59" s="128">
        <f>'D.1.1_2.etapa - Architekt...'!F34</f>
        <v>0</v>
      </c>
      <c r="BB59" s="128">
        <f>'D.1.1_2.etapa - Architekt...'!F35</f>
        <v>0</v>
      </c>
      <c r="BC59" s="128">
        <f>'D.1.1_2.etapa - Architekt...'!F36</f>
        <v>0</v>
      </c>
      <c r="BD59" s="130">
        <f>'D.1.1_2.etapa - Architekt...'!F37</f>
        <v>0</v>
      </c>
      <c r="BT59" s="131" t="s">
        <v>76</v>
      </c>
      <c r="BU59" s="131" t="s">
        <v>79</v>
      </c>
      <c r="BV59" s="131" t="s">
        <v>69</v>
      </c>
      <c r="BW59" s="131" t="s">
        <v>84</v>
      </c>
      <c r="BX59" s="131" t="s">
        <v>5</v>
      </c>
      <c r="CL59" s="131" t="s">
        <v>1</v>
      </c>
      <c r="CM59" s="131" t="s">
        <v>76</v>
      </c>
    </row>
    <row r="60" s="6" customFormat="1" ht="16.5" customHeight="1">
      <c r="A60" s="120" t="s">
        <v>77</v>
      </c>
      <c r="B60" s="121"/>
      <c r="C60" s="122"/>
      <c r="D60" s="122"/>
      <c r="E60" s="123" t="s">
        <v>85</v>
      </c>
      <c r="F60" s="123"/>
      <c r="G60" s="123"/>
      <c r="H60" s="123"/>
      <c r="I60" s="123"/>
      <c r="J60" s="122"/>
      <c r="K60" s="123" t="s">
        <v>81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4">
        <f>'VON_2 - Vedlejší a ostatn...'!J32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78</v>
      </c>
      <c r="AR60" s="126"/>
      <c r="AS60" s="132">
        <v>0</v>
      </c>
      <c r="AT60" s="133">
        <f>ROUND(SUM(AV60:AW60),2)</f>
        <v>0</v>
      </c>
      <c r="AU60" s="134">
        <f>'VON_2 - Vedlejší a ostatn...'!P91</f>
        <v>0</v>
      </c>
      <c r="AV60" s="133">
        <f>'VON_2 - Vedlejší a ostatn...'!J35</f>
        <v>0</v>
      </c>
      <c r="AW60" s="133">
        <f>'VON_2 - Vedlejší a ostatn...'!J36</f>
        <v>0</v>
      </c>
      <c r="AX60" s="133">
        <f>'VON_2 - Vedlejší a ostatn...'!J37</f>
        <v>0</v>
      </c>
      <c r="AY60" s="133">
        <f>'VON_2 - Vedlejší a ostatn...'!J38</f>
        <v>0</v>
      </c>
      <c r="AZ60" s="133">
        <f>'VON_2 - Vedlejší a ostatn...'!F35</f>
        <v>0</v>
      </c>
      <c r="BA60" s="133">
        <f>'VON_2 - Vedlejší a ostatn...'!F36</f>
        <v>0</v>
      </c>
      <c r="BB60" s="133">
        <f>'VON_2 - Vedlejší a ostatn...'!F37</f>
        <v>0</v>
      </c>
      <c r="BC60" s="133">
        <f>'VON_2 - Vedlejší a ostatn...'!F38</f>
        <v>0</v>
      </c>
      <c r="BD60" s="135">
        <f>'VON_2 - Vedlejší a ostatn...'!F39</f>
        <v>0</v>
      </c>
      <c r="BT60" s="131" t="s">
        <v>76</v>
      </c>
      <c r="BV60" s="131" t="s">
        <v>69</v>
      </c>
      <c r="BW60" s="131" t="s">
        <v>86</v>
      </c>
      <c r="BX60" s="131" t="s">
        <v>84</v>
      </c>
      <c r="CL60" s="131" t="s">
        <v>1</v>
      </c>
    </row>
    <row r="61" s="1" customFormat="1" ht="30" customHeight="1"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3"/>
    </row>
    <row r="62" s="1" customFormat="1" ht="6.96" customHeight="1"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43"/>
    </row>
  </sheetData>
  <sheetProtection sheet="1" formatColumns="0" formatRows="0" objects="1" scenarios="1" spinCount="100000" saltValue="nfkNS+SeNRwDFOyo8yO+BgJXsuFGNYUmPa2p0lMnEoRhG7/+cxEqGIwNKX6XjkXc5GQz3i9t5XKKPkKioEeN8g==" hashValue="dZUbkEd8AE0WjI5QsP2LTSjU3naxeIa81+y+SiL2DcgOzbWF7q6LBbyZXPrmfkQTnk3VWR3Lfi4IPPaLDpjlhw==" algorithmName="SHA-512" password="CC35"/>
  <mergeCells count="6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E59:I59"/>
    <mergeCell ref="K59:AF59"/>
    <mergeCell ref="E60:I60"/>
    <mergeCell ref="K60:AF60"/>
  </mergeCells>
  <hyperlinks>
    <hyperlink ref="A56" location="'D.1.1_1.etapa - Architekt...'!C2" display="/"/>
    <hyperlink ref="A57" location="'VON_1.etapa - Vedlejší a ...'!C2" display="/"/>
    <hyperlink ref="A59" location="'D.1.1_2.etapa - Architekt...'!C2" display="/"/>
    <hyperlink ref="A60" location="'VON_2 - Vedlejší a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75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76</v>
      </c>
    </row>
    <row r="4" ht="24.96" customHeight="1">
      <c r="B4" s="20"/>
      <c r="D4" s="140" t="s">
        <v>87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ZŠ Bezručova - střešní plášt</v>
      </c>
      <c r="F7" s="141"/>
      <c r="G7" s="141"/>
      <c r="H7" s="141"/>
      <c r="L7" s="20"/>
    </row>
    <row r="8" s="1" customFormat="1" ht="12" customHeight="1">
      <c r="B8" s="43"/>
      <c r="D8" s="141" t="s">
        <v>88</v>
      </c>
      <c r="I8" s="143"/>
      <c r="L8" s="43"/>
    </row>
    <row r="9" s="1" customFormat="1" ht="36.96" customHeight="1">
      <c r="B9" s="43"/>
      <c r="E9" s="144" t="s">
        <v>89</v>
      </c>
      <c r="F9" s="1"/>
      <c r="G9" s="1"/>
      <c r="H9" s="1"/>
      <c r="I9" s="143"/>
      <c r="L9" s="43"/>
    </row>
    <row r="10" s="1" customFormat="1">
      <c r="B10" s="43"/>
      <c r="I10" s="143"/>
      <c r="L10" s="43"/>
    </row>
    <row r="11" s="1" customFormat="1" ht="12" customHeight="1">
      <c r="B11" s="43"/>
      <c r="D11" s="141" t="s">
        <v>18</v>
      </c>
      <c r="F11" s="17" t="s">
        <v>1</v>
      </c>
      <c r="I11" s="145" t="s">
        <v>19</v>
      </c>
      <c r="J11" s="17" t="s">
        <v>1</v>
      </c>
      <c r="L11" s="43"/>
    </row>
    <row r="12" s="1" customFormat="1" ht="12" customHeight="1">
      <c r="B12" s="43"/>
      <c r="D12" s="141" t="s">
        <v>20</v>
      </c>
      <c r="F12" s="17" t="s">
        <v>21</v>
      </c>
      <c r="I12" s="145" t="s">
        <v>22</v>
      </c>
      <c r="J12" s="146" t="str">
        <f>'Rekapitulace stavby'!AN8</f>
        <v>13. 2. 2019</v>
      </c>
      <c r="L12" s="43"/>
    </row>
    <row r="13" s="1" customFormat="1" ht="10.8" customHeight="1">
      <c r="B13" s="43"/>
      <c r="I13" s="143"/>
      <c r="L13" s="43"/>
    </row>
    <row r="14" s="1" customFormat="1" ht="12" customHeight="1">
      <c r="B14" s="43"/>
      <c r="D14" s="141" t="s">
        <v>24</v>
      </c>
      <c r="I14" s="145" t="s">
        <v>25</v>
      </c>
      <c r="J14" s="17" t="str">
        <f>IF('Rekapitulace stavby'!AN10="","",'Rekapitulace stavby'!AN10)</f>
        <v/>
      </c>
      <c r="L14" s="43"/>
    </row>
    <row r="15" s="1" customFormat="1" ht="18" customHeight="1">
      <c r="B15" s="43"/>
      <c r="E15" s="17" t="str">
        <f>IF('Rekapitulace stavby'!E11="","",'Rekapitulace stavby'!E11)</f>
        <v xml:space="preserve"> </v>
      </c>
      <c r="I15" s="145" t="s">
        <v>26</v>
      </c>
      <c r="J15" s="17" t="str">
        <f>IF('Rekapitulace stavby'!AN11="","",'Rekapitulace stavby'!AN11)</f>
        <v/>
      </c>
      <c r="L15" s="43"/>
    </row>
    <row r="16" s="1" customFormat="1" ht="6.96" customHeight="1">
      <c r="B16" s="43"/>
      <c r="I16" s="143"/>
      <c r="L16" s="43"/>
    </row>
    <row r="17" s="1" customFormat="1" ht="12" customHeight="1">
      <c r="B17" s="43"/>
      <c r="D17" s="141" t="s">
        <v>27</v>
      </c>
      <c r="I17" s="145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5" t="s">
        <v>26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3"/>
      <c r="L19" s="43"/>
    </row>
    <row r="20" s="1" customFormat="1" ht="12" customHeight="1">
      <c r="B20" s="43"/>
      <c r="D20" s="141" t="s">
        <v>29</v>
      </c>
      <c r="I20" s="145" t="s">
        <v>25</v>
      </c>
      <c r="J20" s="17" t="str">
        <f>IF('Rekapitulace stavby'!AN16="","",'Rekapitulace stavby'!AN16)</f>
        <v/>
      </c>
      <c r="L20" s="43"/>
    </row>
    <row r="21" s="1" customFormat="1" ht="18" customHeight="1">
      <c r="B21" s="43"/>
      <c r="E21" s="17" t="str">
        <f>IF('Rekapitulace stavby'!E17="","",'Rekapitulace stavby'!E17)</f>
        <v xml:space="preserve"> </v>
      </c>
      <c r="I21" s="145" t="s">
        <v>26</v>
      </c>
      <c r="J21" s="17" t="str">
        <f>IF('Rekapitulace stavby'!AN17="","",'Rekapitulace stavby'!AN17)</f>
        <v/>
      </c>
      <c r="L21" s="43"/>
    </row>
    <row r="22" s="1" customFormat="1" ht="6.96" customHeight="1">
      <c r="B22" s="43"/>
      <c r="I22" s="143"/>
      <c r="L22" s="43"/>
    </row>
    <row r="23" s="1" customFormat="1" ht="12" customHeight="1">
      <c r="B23" s="43"/>
      <c r="D23" s="141" t="s">
        <v>31</v>
      </c>
      <c r="I23" s="145" t="s">
        <v>25</v>
      </c>
      <c r="J23" s="17" t="str">
        <f>IF('Rekapitulace stavby'!AN19="","",'Rekapitulace stavby'!AN19)</f>
        <v/>
      </c>
      <c r="L23" s="43"/>
    </row>
    <row r="24" s="1" customFormat="1" ht="18" customHeight="1">
      <c r="B24" s="43"/>
      <c r="E24" s="17" t="str">
        <f>IF('Rekapitulace stavby'!E20="","",'Rekapitulace stavby'!E20)</f>
        <v xml:space="preserve"> </v>
      </c>
      <c r="I24" s="145" t="s">
        <v>26</v>
      </c>
      <c r="J24" s="17" t="str">
        <f>IF('Rekapitulace stavby'!AN20="","",'Rekapitulace stavby'!AN20)</f>
        <v/>
      </c>
      <c r="L24" s="43"/>
    </row>
    <row r="25" s="1" customFormat="1" ht="6.96" customHeight="1">
      <c r="B25" s="43"/>
      <c r="I25" s="143"/>
      <c r="L25" s="43"/>
    </row>
    <row r="26" s="1" customFormat="1" ht="12" customHeight="1">
      <c r="B26" s="43"/>
      <c r="D26" s="141" t="s">
        <v>32</v>
      </c>
      <c r="I26" s="143"/>
      <c r="L26" s="43"/>
    </row>
    <row r="27" s="7" customFormat="1" ht="16.5" customHeight="1">
      <c r="B27" s="147"/>
      <c r="E27" s="148" t="s">
        <v>1</v>
      </c>
      <c r="F27" s="148"/>
      <c r="G27" s="148"/>
      <c r="H27" s="148"/>
      <c r="I27" s="149"/>
      <c r="L27" s="147"/>
    </row>
    <row r="28" s="1" customFormat="1" ht="6.96" customHeight="1">
      <c r="B28" s="43"/>
      <c r="I28" s="143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50"/>
      <c r="J29" s="71"/>
      <c r="K29" s="71"/>
      <c r="L29" s="43"/>
    </row>
    <row r="30" s="1" customFormat="1" ht="25.44" customHeight="1">
      <c r="B30" s="43"/>
      <c r="D30" s="151" t="s">
        <v>33</v>
      </c>
      <c r="I30" s="143"/>
      <c r="J30" s="152">
        <f>ROUND(J97,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14.4" customHeight="1">
      <c r="B32" s="43"/>
      <c r="F32" s="153" t="s">
        <v>35</v>
      </c>
      <c r="I32" s="154" t="s">
        <v>34</v>
      </c>
      <c r="J32" s="153" t="s">
        <v>36</v>
      </c>
      <c r="L32" s="43"/>
    </row>
    <row r="33" s="1" customFormat="1" ht="14.4" customHeight="1">
      <c r="B33" s="43"/>
      <c r="D33" s="141" t="s">
        <v>37</v>
      </c>
      <c r="E33" s="141" t="s">
        <v>38</v>
      </c>
      <c r="F33" s="155">
        <f>ROUND((SUM(BE97:BE576)),  2)</f>
        <v>0</v>
      </c>
      <c r="I33" s="156">
        <v>0.20999999999999999</v>
      </c>
      <c r="J33" s="155">
        <f>ROUND(((SUM(BE97:BE576))*I33),  2)</f>
        <v>0</v>
      </c>
      <c r="L33" s="43"/>
    </row>
    <row r="34" s="1" customFormat="1" ht="14.4" customHeight="1">
      <c r="B34" s="43"/>
      <c r="E34" s="141" t="s">
        <v>39</v>
      </c>
      <c r="F34" s="155">
        <f>ROUND((SUM(BF97:BF576)),  2)</f>
        <v>0</v>
      </c>
      <c r="I34" s="156">
        <v>0.14999999999999999</v>
      </c>
      <c r="J34" s="155">
        <f>ROUND(((SUM(BF97:BF576))*I34),  2)</f>
        <v>0</v>
      </c>
      <c r="L34" s="43"/>
    </row>
    <row r="35" hidden="1" s="1" customFormat="1" ht="14.4" customHeight="1">
      <c r="B35" s="43"/>
      <c r="E35" s="141" t="s">
        <v>40</v>
      </c>
      <c r="F35" s="155">
        <f>ROUND((SUM(BG97:BG576)),  2)</f>
        <v>0</v>
      </c>
      <c r="I35" s="156">
        <v>0.20999999999999999</v>
      </c>
      <c r="J35" s="155">
        <f>0</f>
        <v>0</v>
      </c>
      <c r="L35" s="43"/>
    </row>
    <row r="36" hidden="1" s="1" customFormat="1" ht="14.4" customHeight="1">
      <c r="B36" s="43"/>
      <c r="E36" s="141" t="s">
        <v>41</v>
      </c>
      <c r="F36" s="155">
        <f>ROUND((SUM(BH97:BH576)),  2)</f>
        <v>0</v>
      </c>
      <c r="I36" s="156">
        <v>0.14999999999999999</v>
      </c>
      <c r="J36" s="155">
        <f>0</f>
        <v>0</v>
      </c>
      <c r="L36" s="43"/>
    </row>
    <row r="37" hidden="1" s="1" customFormat="1" ht="14.4" customHeight="1">
      <c r="B37" s="43"/>
      <c r="E37" s="141" t="s">
        <v>42</v>
      </c>
      <c r="F37" s="155">
        <f>ROUND((SUM(BI97:BI576)),  2)</f>
        <v>0</v>
      </c>
      <c r="I37" s="156">
        <v>0</v>
      </c>
      <c r="J37" s="155">
        <f>0</f>
        <v>0</v>
      </c>
      <c r="L37" s="43"/>
    </row>
    <row r="38" s="1" customFormat="1" ht="6.96" customHeight="1">
      <c r="B38" s="43"/>
      <c r="I38" s="143"/>
      <c r="L38" s="43"/>
    </row>
    <row r="39" s="1" customFormat="1" ht="25.44" customHeight="1">
      <c r="B39" s="43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43"/>
    </row>
    <row r="40" s="1" customFormat="1" ht="14.4" customHeight="1"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43"/>
    </row>
    <row r="44" s="1" customFormat="1" ht="6.96" customHeight="1"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43"/>
    </row>
    <row r="45" s="1" customFormat="1" ht="24.96" customHeight="1">
      <c r="B45" s="38"/>
      <c r="C45" s="23" t="s">
        <v>90</v>
      </c>
      <c r="D45" s="39"/>
      <c r="E45" s="39"/>
      <c r="F45" s="39"/>
      <c r="G45" s="39"/>
      <c r="H45" s="39"/>
      <c r="I45" s="143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3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16.5" customHeight="1">
      <c r="B48" s="38"/>
      <c r="C48" s="39"/>
      <c r="D48" s="39"/>
      <c r="E48" s="171" t="str">
        <f>E7</f>
        <v>ZŠ Bezručova - střešní plášt</v>
      </c>
      <c r="F48" s="32"/>
      <c r="G48" s="32"/>
      <c r="H48" s="32"/>
      <c r="I48" s="143"/>
      <c r="J48" s="39"/>
      <c r="K48" s="39"/>
      <c r="L48" s="43"/>
    </row>
    <row r="49" s="1" customFormat="1" ht="12" customHeight="1">
      <c r="B49" s="38"/>
      <c r="C49" s="32" t="s">
        <v>88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D.1.1_1.etapa - Architektonicko stavební řešení</v>
      </c>
      <c r="F50" s="39"/>
      <c r="G50" s="39"/>
      <c r="H50" s="39"/>
      <c r="I50" s="143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2" customHeight="1">
      <c r="B52" s="38"/>
      <c r="C52" s="32" t="s">
        <v>20</v>
      </c>
      <c r="D52" s="39"/>
      <c r="E52" s="39"/>
      <c r="F52" s="27" t="str">
        <f>F12</f>
        <v xml:space="preserve"> </v>
      </c>
      <c r="G52" s="39"/>
      <c r="H52" s="39"/>
      <c r="I52" s="145" t="s">
        <v>22</v>
      </c>
      <c r="J52" s="67" t="str">
        <f>IF(J12="","",J12)</f>
        <v>13. 2. 2019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3.65" customHeight="1">
      <c r="B54" s="38"/>
      <c r="C54" s="32" t="s">
        <v>24</v>
      </c>
      <c r="D54" s="39"/>
      <c r="E54" s="39"/>
      <c r="F54" s="27" t="str">
        <f>E15</f>
        <v xml:space="preserve"> </v>
      </c>
      <c r="G54" s="39"/>
      <c r="H54" s="39"/>
      <c r="I54" s="145" t="s">
        <v>29</v>
      </c>
      <c r="J54" s="36" t="str">
        <f>E21</f>
        <v xml:space="preserve"> </v>
      </c>
      <c r="K54" s="39"/>
      <c r="L54" s="43"/>
    </row>
    <row r="55" s="1" customFormat="1" ht="13.65" customHeight="1">
      <c r="B55" s="38"/>
      <c r="C55" s="32" t="s">
        <v>27</v>
      </c>
      <c r="D55" s="39"/>
      <c r="E55" s="39"/>
      <c r="F55" s="27" t="str">
        <f>IF(E18="","",E18)</f>
        <v>Vyplň údaj</v>
      </c>
      <c r="G55" s="39"/>
      <c r="H55" s="39"/>
      <c r="I55" s="145" t="s">
        <v>31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3"/>
      <c r="J56" s="39"/>
      <c r="K56" s="39"/>
      <c r="L56" s="43"/>
    </row>
    <row r="57" s="1" customFormat="1" ht="29.28" customHeight="1">
      <c r="B57" s="38"/>
      <c r="C57" s="172" t="s">
        <v>91</v>
      </c>
      <c r="D57" s="173"/>
      <c r="E57" s="173"/>
      <c r="F57" s="173"/>
      <c r="G57" s="173"/>
      <c r="H57" s="173"/>
      <c r="I57" s="174"/>
      <c r="J57" s="175" t="s">
        <v>92</v>
      </c>
      <c r="K57" s="173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3"/>
      <c r="J58" s="39"/>
      <c r="K58" s="39"/>
      <c r="L58" s="43"/>
    </row>
    <row r="59" s="1" customFormat="1" ht="22.8" customHeight="1">
      <c r="B59" s="38"/>
      <c r="C59" s="176" t="s">
        <v>93</v>
      </c>
      <c r="D59" s="39"/>
      <c r="E59" s="39"/>
      <c r="F59" s="39"/>
      <c r="G59" s="39"/>
      <c r="H59" s="39"/>
      <c r="I59" s="143"/>
      <c r="J59" s="98">
        <f>J97</f>
        <v>0</v>
      </c>
      <c r="K59" s="39"/>
      <c r="L59" s="43"/>
      <c r="AU59" s="17" t="s">
        <v>94</v>
      </c>
    </row>
    <row r="60" s="8" customFormat="1" ht="24.96" customHeight="1">
      <c r="B60" s="177"/>
      <c r="C60" s="178"/>
      <c r="D60" s="179" t="s">
        <v>95</v>
      </c>
      <c r="E60" s="180"/>
      <c r="F60" s="180"/>
      <c r="G60" s="180"/>
      <c r="H60" s="180"/>
      <c r="I60" s="181"/>
      <c r="J60" s="182">
        <f>J98</f>
        <v>0</v>
      </c>
      <c r="K60" s="178"/>
      <c r="L60" s="183"/>
    </row>
    <row r="61" s="9" customFormat="1" ht="19.92" customHeight="1">
      <c r="B61" s="184"/>
      <c r="C61" s="122"/>
      <c r="D61" s="185" t="s">
        <v>96</v>
      </c>
      <c r="E61" s="186"/>
      <c r="F61" s="186"/>
      <c r="G61" s="186"/>
      <c r="H61" s="186"/>
      <c r="I61" s="187"/>
      <c r="J61" s="188">
        <f>J99</f>
        <v>0</v>
      </c>
      <c r="K61" s="122"/>
      <c r="L61" s="189"/>
    </row>
    <row r="62" s="9" customFormat="1" ht="14.88" customHeight="1">
      <c r="B62" s="184"/>
      <c r="C62" s="122"/>
      <c r="D62" s="185" t="s">
        <v>97</v>
      </c>
      <c r="E62" s="186"/>
      <c r="F62" s="186"/>
      <c r="G62" s="186"/>
      <c r="H62" s="186"/>
      <c r="I62" s="187"/>
      <c r="J62" s="188">
        <f>J100</f>
        <v>0</v>
      </c>
      <c r="K62" s="122"/>
      <c r="L62" s="189"/>
    </row>
    <row r="63" s="9" customFormat="1" ht="19.92" customHeight="1">
      <c r="B63" s="184"/>
      <c r="C63" s="122"/>
      <c r="D63" s="185" t="s">
        <v>98</v>
      </c>
      <c r="E63" s="186"/>
      <c r="F63" s="186"/>
      <c r="G63" s="186"/>
      <c r="H63" s="186"/>
      <c r="I63" s="187"/>
      <c r="J63" s="188">
        <f>J124</f>
        <v>0</v>
      </c>
      <c r="K63" s="122"/>
      <c r="L63" s="189"/>
    </row>
    <row r="64" s="9" customFormat="1" ht="14.88" customHeight="1">
      <c r="B64" s="184"/>
      <c r="C64" s="122"/>
      <c r="D64" s="185" t="s">
        <v>99</v>
      </c>
      <c r="E64" s="186"/>
      <c r="F64" s="186"/>
      <c r="G64" s="186"/>
      <c r="H64" s="186"/>
      <c r="I64" s="187"/>
      <c r="J64" s="188">
        <f>J125</f>
        <v>0</v>
      </c>
      <c r="K64" s="122"/>
      <c r="L64" s="189"/>
    </row>
    <row r="65" s="9" customFormat="1" ht="14.88" customHeight="1">
      <c r="B65" s="184"/>
      <c r="C65" s="122"/>
      <c r="D65" s="185" t="s">
        <v>100</v>
      </c>
      <c r="E65" s="186"/>
      <c r="F65" s="186"/>
      <c r="G65" s="186"/>
      <c r="H65" s="186"/>
      <c r="I65" s="187"/>
      <c r="J65" s="188">
        <f>J154</f>
        <v>0</v>
      </c>
      <c r="K65" s="122"/>
      <c r="L65" s="189"/>
    </row>
    <row r="66" s="9" customFormat="1" ht="14.88" customHeight="1">
      <c r="B66" s="184"/>
      <c r="C66" s="122"/>
      <c r="D66" s="185" t="s">
        <v>101</v>
      </c>
      <c r="E66" s="186"/>
      <c r="F66" s="186"/>
      <c r="G66" s="186"/>
      <c r="H66" s="186"/>
      <c r="I66" s="187"/>
      <c r="J66" s="188">
        <f>J158</f>
        <v>0</v>
      </c>
      <c r="K66" s="122"/>
      <c r="L66" s="189"/>
    </row>
    <row r="67" s="9" customFormat="1" ht="19.92" customHeight="1">
      <c r="B67" s="184"/>
      <c r="C67" s="122"/>
      <c r="D67" s="185" t="s">
        <v>102</v>
      </c>
      <c r="E67" s="186"/>
      <c r="F67" s="186"/>
      <c r="G67" s="186"/>
      <c r="H67" s="186"/>
      <c r="I67" s="187"/>
      <c r="J67" s="188">
        <f>J165</f>
        <v>0</v>
      </c>
      <c r="K67" s="122"/>
      <c r="L67" s="189"/>
    </row>
    <row r="68" s="9" customFormat="1" ht="19.92" customHeight="1">
      <c r="B68" s="184"/>
      <c r="C68" s="122"/>
      <c r="D68" s="185" t="s">
        <v>103</v>
      </c>
      <c r="E68" s="186"/>
      <c r="F68" s="186"/>
      <c r="G68" s="186"/>
      <c r="H68" s="186"/>
      <c r="I68" s="187"/>
      <c r="J68" s="188">
        <f>J182</f>
        <v>0</v>
      </c>
      <c r="K68" s="122"/>
      <c r="L68" s="189"/>
    </row>
    <row r="69" s="8" customFormat="1" ht="24.96" customHeight="1">
      <c r="B69" s="177"/>
      <c r="C69" s="178"/>
      <c r="D69" s="179" t="s">
        <v>104</v>
      </c>
      <c r="E69" s="180"/>
      <c r="F69" s="180"/>
      <c r="G69" s="180"/>
      <c r="H69" s="180"/>
      <c r="I69" s="181"/>
      <c r="J69" s="182">
        <f>J184</f>
        <v>0</v>
      </c>
      <c r="K69" s="178"/>
      <c r="L69" s="183"/>
    </row>
    <row r="70" s="9" customFormat="1" ht="19.92" customHeight="1">
      <c r="B70" s="184"/>
      <c r="C70" s="122"/>
      <c r="D70" s="185" t="s">
        <v>105</v>
      </c>
      <c r="E70" s="186"/>
      <c r="F70" s="186"/>
      <c r="G70" s="186"/>
      <c r="H70" s="186"/>
      <c r="I70" s="187"/>
      <c r="J70" s="188">
        <f>J185</f>
        <v>0</v>
      </c>
      <c r="K70" s="122"/>
      <c r="L70" s="189"/>
    </row>
    <row r="71" s="9" customFormat="1" ht="19.92" customHeight="1">
      <c r="B71" s="184"/>
      <c r="C71" s="122"/>
      <c r="D71" s="185" t="s">
        <v>106</v>
      </c>
      <c r="E71" s="186"/>
      <c r="F71" s="186"/>
      <c r="G71" s="186"/>
      <c r="H71" s="186"/>
      <c r="I71" s="187"/>
      <c r="J71" s="188">
        <f>J190</f>
        <v>0</v>
      </c>
      <c r="K71" s="122"/>
      <c r="L71" s="189"/>
    </row>
    <row r="72" s="9" customFormat="1" ht="19.92" customHeight="1">
      <c r="B72" s="184"/>
      <c r="C72" s="122"/>
      <c r="D72" s="185" t="s">
        <v>107</v>
      </c>
      <c r="E72" s="186"/>
      <c r="F72" s="186"/>
      <c r="G72" s="186"/>
      <c r="H72" s="186"/>
      <c r="I72" s="187"/>
      <c r="J72" s="188">
        <f>J195</f>
        <v>0</v>
      </c>
      <c r="K72" s="122"/>
      <c r="L72" s="189"/>
    </row>
    <row r="73" s="9" customFormat="1" ht="19.92" customHeight="1">
      <c r="B73" s="184"/>
      <c r="C73" s="122"/>
      <c r="D73" s="185" t="s">
        <v>108</v>
      </c>
      <c r="E73" s="186"/>
      <c r="F73" s="186"/>
      <c r="G73" s="186"/>
      <c r="H73" s="186"/>
      <c r="I73" s="187"/>
      <c r="J73" s="188">
        <f>J313</f>
        <v>0</v>
      </c>
      <c r="K73" s="122"/>
      <c r="L73" s="189"/>
    </row>
    <row r="74" s="9" customFormat="1" ht="19.92" customHeight="1">
      <c r="B74" s="184"/>
      <c r="C74" s="122"/>
      <c r="D74" s="185" t="s">
        <v>109</v>
      </c>
      <c r="E74" s="186"/>
      <c r="F74" s="186"/>
      <c r="G74" s="186"/>
      <c r="H74" s="186"/>
      <c r="I74" s="187"/>
      <c r="J74" s="188">
        <f>J414</f>
        <v>0</v>
      </c>
      <c r="K74" s="122"/>
      <c r="L74" s="189"/>
    </row>
    <row r="75" s="9" customFormat="1" ht="19.92" customHeight="1">
      <c r="B75" s="184"/>
      <c r="C75" s="122"/>
      <c r="D75" s="185" t="s">
        <v>110</v>
      </c>
      <c r="E75" s="186"/>
      <c r="F75" s="186"/>
      <c r="G75" s="186"/>
      <c r="H75" s="186"/>
      <c r="I75" s="187"/>
      <c r="J75" s="188">
        <f>J448</f>
        <v>0</v>
      </c>
      <c r="K75" s="122"/>
      <c r="L75" s="189"/>
    </row>
    <row r="76" s="8" customFormat="1" ht="24.96" customHeight="1">
      <c r="B76" s="177"/>
      <c r="C76" s="178"/>
      <c r="D76" s="179" t="s">
        <v>111</v>
      </c>
      <c r="E76" s="180"/>
      <c r="F76" s="180"/>
      <c r="G76" s="180"/>
      <c r="H76" s="180"/>
      <c r="I76" s="181"/>
      <c r="J76" s="182">
        <f>J550</f>
        <v>0</v>
      </c>
      <c r="K76" s="178"/>
      <c r="L76" s="183"/>
    </row>
    <row r="77" s="8" customFormat="1" ht="24.96" customHeight="1">
      <c r="B77" s="177"/>
      <c r="C77" s="178"/>
      <c r="D77" s="179" t="s">
        <v>112</v>
      </c>
      <c r="E77" s="180"/>
      <c r="F77" s="180"/>
      <c r="G77" s="180"/>
      <c r="H77" s="180"/>
      <c r="I77" s="181"/>
      <c r="J77" s="182">
        <f>J557</f>
        <v>0</v>
      </c>
      <c r="K77" s="178"/>
      <c r="L77" s="183"/>
    </row>
    <row r="78" s="1" customFormat="1" ht="21.84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6.96" customHeight="1">
      <c r="B79" s="57"/>
      <c r="C79" s="58"/>
      <c r="D79" s="58"/>
      <c r="E79" s="58"/>
      <c r="F79" s="58"/>
      <c r="G79" s="58"/>
      <c r="H79" s="58"/>
      <c r="I79" s="167"/>
      <c r="J79" s="58"/>
      <c r="K79" s="58"/>
      <c r="L79" s="43"/>
    </row>
    <row r="83" s="1" customFormat="1" ht="6.96" customHeight="1">
      <c r="B83" s="59"/>
      <c r="C83" s="60"/>
      <c r="D83" s="60"/>
      <c r="E83" s="60"/>
      <c r="F83" s="60"/>
      <c r="G83" s="60"/>
      <c r="H83" s="60"/>
      <c r="I83" s="170"/>
      <c r="J83" s="60"/>
      <c r="K83" s="60"/>
      <c r="L83" s="43"/>
    </row>
    <row r="84" s="1" customFormat="1" ht="24.96" customHeight="1">
      <c r="B84" s="38"/>
      <c r="C84" s="23" t="s">
        <v>113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12" customHeight="1">
      <c r="B86" s="38"/>
      <c r="C86" s="32" t="s">
        <v>16</v>
      </c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6.5" customHeight="1">
      <c r="B87" s="38"/>
      <c r="C87" s="39"/>
      <c r="D87" s="39"/>
      <c r="E87" s="171" t="str">
        <f>E7</f>
        <v>ZŠ Bezručova - střešní plášt</v>
      </c>
      <c r="F87" s="32"/>
      <c r="G87" s="32"/>
      <c r="H87" s="32"/>
      <c r="I87" s="143"/>
      <c r="J87" s="39"/>
      <c r="K87" s="39"/>
      <c r="L87" s="43"/>
    </row>
    <row r="88" s="1" customFormat="1" ht="12" customHeight="1">
      <c r="B88" s="38"/>
      <c r="C88" s="32" t="s">
        <v>88</v>
      </c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6.5" customHeight="1">
      <c r="B89" s="38"/>
      <c r="C89" s="39"/>
      <c r="D89" s="39"/>
      <c r="E89" s="64" t="str">
        <f>E9</f>
        <v>D.1.1_1.etapa - Architektonicko stavební řešení</v>
      </c>
      <c r="F89" s="39"/>
      <c r="G89" s="39"/>
      <c r="H89" s="39"/>
      <c r="I89" s="143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F12</f>
        <v xml:space="preserve"> </v>
      </c>
      <c r="G91" s="39"/>
      <c r="H91" s="39"/>
      <c r="I91" s="145" t="s">
        <v>22</v>
      </c>
      <c r="J91" s="67" t="str">
        <f>IF(J12="","",J12)</f>
        <v>13. 2. 2019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3"/>
      <c r="J92" s="39"/>
      <c r="K92" s="39"/>
      <c r="L92" s="43"/>
    </row>
    <row r="93" s="1" customFormat="1" ht="13.65" customHeight="1">
      <c r="B93" s="38"/>
      <c r="C93" s="32" t="s">
        <v>24</v>
      </c>
      <c r="D93" s="39"/>
      <c r="E93" s="39"/>
      <c r="F93" s="27" t="str">
        <f>E15</f>
        <v xml:space="preserve"> </v>
      </c>
      <c r="G93" s="39"/>
      <c r="H93" s="39"/>
      <c r="I93" s="145" t="s">
        <v>29</v>
      </c>
      <c r="J93" s="36" t="str">
        <f>E21</f>
        <v xml:space="preserve"> </v>
      </c>
      <c r="K93" s="39"/>
      <c r="L93" s="43"/>
    </row>
    <row r="94" s="1" customFormat="1" ht="13.65" customHeight="1">
      <c r="B94" s="38"/>
      <c r="C94" s="32" t="s">
        <v>27</v>
      </c>
      <c r="D94" s="39"/>
      <c r="E94" s="39"/>
      <c r="F94" s="27" t="str">
        <f>IF(E18="","",E18)</f>
        <v>Vyplň údaj</v>
      </c>
      <c r="G94" s="39"/>
      <c r="H94" s="39"/>
      <c r="I94" s="145" t="s">
        <v>31</v>
      </c>
      <c r="J94" s="36" t="str">
        <f>E24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43"/>
    </row>
    <row r="96" s="10" customFormat="1" ht="29.28" customHeight="1">
      <c r="B96" s="190"/>
      <c r="C96" s="191" t="s">
        <v>114</v>
      </c>
      <c r="D96" s="192" t="s">
        <v>52</v>
      </c>
      <c r="E96" s="192" t="s">
        <v>48</v>
      </c>
      <c r="F96" s="192" t="s">
        <v>49</v>
      </c>
      <c r="G96" s="192" t="s">
        <v>115</v>
      </c>
      <c r="H96" s="192" t="s">
        <v>116</v>
      </c>
      <c r="I96" s="193" t="s">
        <v>117</v>
      </c>
      <c r="J96" s="194" t="s">
        <v>92</v>
      </c>
      <c r="K96" s="195" t="s">
        <v>118</v>
      </c>
      <c r="L96" s="196"/>
      <c r="M96" s="88" t="s">
        <v>1</v>
      </c>
      <c r="N96" s="89" t="s">
        <v>37</v>
      </c>
      <c r="O96" s="89" t="s">
        <v>119</v>
      </c>
      <c r="P96" s="89" t="s">
        <v>120</v>
      </c>
      <c r="Q96" s="89" t="s">
        <v>121</v>
      </c>
      <c r="R96" s="89" t="s">
        <v>122</v>
      </c>
      <c r="S96" s="89" t="s">
        <v>123</v>
      </c>
      <c r="T96" s="90" t="s">
        <v>124</v>
      </c>
    </row>
    <row r="97" s="1" customFormat="1" ht="22.8" customHeight="1">
      <c r="B97" s="38"/>
      <c r="C97" s="95" t="s">
        <v>125</v>
      </c>
      <c r="D97" s="39"/>
      <c r="E97" s="39"/>
      <c r="F97" s="39"/>
      <c r="G97" s="39"/>
      <c r="H97" s="39"/>
      <c r="I97" s="143"/>
      <c r="J97" s="197">
        <f>BK97</f>
        <v>0</v>
      </c>
      <c r="K97" s="39"/>
      <c r="L97" s="43"/>
      <c r="M97" s="91"/>
      <c r="N97" s="92"/>
      <c r="O97" s="92"/>
      <c r="P97" s="198">
        <f>P98+P184+P550+P557</f>
        <v>0</v>
      </c>
      <c r="Q97" s="92"/>
      <c r="R97" s="198">
        <f>R98+R184+R550+R557</f>
        <v>23.251973670000002</v>
      </c>
      <c r="S97" s="92"/>
      <c r="T97" s="199">
        <f>T98+T184+T550+T557</f>
        <v>53.310769999999998</v>
      </c>
      <c r="AT97" s="17" t="s">
        <v>66</v>
      </c>
      <c r="AU97" s="17" t="s">
        <v>94</v>
      </c>
      <c r="BK97" s="200">
        <f>BK98+BK184+BK550+BK557</f>
        <v>0</v>
      </c>
    </row>
    <row r="98" s="11" customFormat="1" ht="25.92" customHeight="1">
      <c r="B98" s="201"/>
      <c r="C98" s="202"/>
      <c r="D98" s="203" t="s">
        <v>66</v>
      </c>
      <c r="E98" s="204" t="s">
        <v>126</v>
      </c>
      <c r="F98" s="204" t="s">
        <v>127</v>
      </c>
      <c r="G98" s="202"/>
      <c r="H98" s="202"/>
      <c r="I98" s="205"/>
      <c r="J98" s="206">
        <f>BK98</f>
        <v>0</v>
      </c>
      <c r="K98" s="202"/>
      <c r="L98" s="207"/>
      <c r="M98" s="208"/>
      <c r="N98" s="209"/>
      <c r="O98" s="209"/>
      <c r="P98" s="210">
        <f>P99+P124+P165+P182</f>
        <v>0</v>
      </c>
      <c r="Q98" s="209"/>
      <c r="R98" s="210">
        <f>R99+R124+R165+R182</f>
        <v>2.2488562999999999</v>
      </c>
      <c r="S98" s="209"/>
      <c r="T98" s="211">
        <f>T99+T124+T165+T182</f>
        <v>7.2409999999999997</v>
      </c>
      <c r="AR98" s="212" t="s">
        <v>74</v>
      </c>
      <c r="AT98" s="213" t="s">
        <v>66</v>
      </c>
      <c r="AU98" s="213" t="s">
        <v>67</v>
      </c>
      <c r="AY98" s="212" t="s">
        <v>128</v>
      </c>
      <c r="BK98" s="214">
        <f>BK99+BK124+BK165+BK182</f>
        <v>0</v>
      </c>
    </row>
    <row r="99" s="11" customFormat="1" ht="22.8" customHeight="1">
      <c r="B99" s="201"/>
      <c r="C99" s="202"/>
      <c r="D99" s="203" t="s">
        <v>66</v>
      </c>
      <c r="E99" s="215" t="s">
        <v>129</v>
      </c>
      <c r="F99" s="215" t="s">
        <v>130</v>
      </c>
      <c r="G99" s="202"/>
      <c r="H99" s="202"/>
      <c r="I99" s="205"/>
      <c r="J99" s="216">
        <f>BK99</f>
        <v>0</v>
      </c>
      <c r="K99" s="202"/>
      <c r="L99" s="207"/>
      <c r="M99" s="208"/>
      <c r="N99" s="209"/>
      <c r="O99" s="209"/>
      <c r="P99" s="210">
        <f>P100</f>
        <v>0</v>
      </c>
      <c r="Q99" s="209"/>
      <c r="R99" s="210">
        <f>R100</f>
        <v>2.2312563000000001</v>
      </c>
      <c r="S99" s="209"/>
      <c r="T99" s="211">
        <f>T100</f>
        <v>0</v>
      </c>
      <c r="AR99" s="212" t="s">
        <v>74</v>
      </c>
      <c r="AT99" s="213" t="s">
        <v>66</v>
      </c>
      <c r="AU99" s="213" t="s">
        <v>74</v>
      </c>
      <c r="AY99" s="212" t="s">
        <v>128</v>
      </c>
      <c r="BK99" s="214">
        <f>BK100</f>
        <v>0</v>
      </c>
    </row>
    <row r="100" s="11" customFormat="1" ht="20.88" customHeight="1">
      <c r="B100" s="201"/>
      <c r="C100" s="202"/>
      <c r="D100" s="203" t="s">
        <v>66</v>
      </c>
      <c r="E100" s="215" t="s">
        <v>131</v>
      </c>
      <c r="F100" s="215" t="s">
        <v>132</v>
      </c>
      <c r="G100" s="202"/>
      <c r="H100" s="202"/>
      <c r="I100" s="205"/>
      <c r="J100" s="216">
        <f>BK100</f>
        <v>0</v>
      </c>
      <c r="K100" s="202"/>
      <c r="L100" s="207"/>
      <c r="M100" s="208"/>
      <c r="N100" s="209"/>
      <c r="O100" s="209"/>
      <c r="P100" s="210">
        <f>SUM(P101:P123)</f>
        <v>0</v>
      </c>
      <c r="Q100" s="209"/>
      <c r="R100" s="210">
        <f>SUM(R101:R123)</f>
        <v>2.2312563000000001</v>
      </c>
      <c r="S100" s="209"/>
      <c r="T100" s="211">
        <f>SUM(T101:T123)</f>
        <v>0</v>
      </c>
      <c r="AR100" s="212" t="s">
        <v>74</v>
      </c>
      <c r="AT100" s="213" t="s">
        <v>66</v>
      </c>
      <c r="AU100" s="213" t="s">
        <v>76</v>
      </c>
      <c r="AY100" s="212" t="s">
        <v>128</v>
      </c>
      <c r="BK100" s="214">
        <f>SUM(BK101:BK123)</f>
        <v>0</v>
      </c>
    </row>
    <row r="101" s="1" customFormat="1" ht="16.5" customHeight="1">
      <c r="B101" s="38"/>
      <c r="C101" s="217" t="s">
        <v>74</v>
      </c>
      <c r="D101" s="217" t="s">
        <v>133</v>
      </c>
      <c r="E101" s="218" t="s">
        <v>134</v>
      </c>
      <c r="F101" s="219" t="s">
        <v>135</v>
      </c>
      <c r="G101" s="220" t="s">
        <v>136</v>
      </c>
      <c r="H101" s="221">
        <v>144.81999999999999</v>
      </c>
      <c r="I101" s="222"/>
      <c r="J101" s="223">
        <f>ROUND(I101*H101,2)</f>
        <v>0</v>
      </c>
      <c r="K101" s="219" t="s">
        <v>137</v>
      </c>
      <c r="L101" s="43"/>
      <c r="M101" s="224" t="s">
        <v>1</v>
      </c>
      <c r="N101" s="225" t="s">
        <v>38</v>
      </c>
      <c r="O101" s="79"/>
      <c r="P101" s="226">
        <f>O101*H101</f>
        <v>0</v>
      </c>
      <c r="Q101" s="226">
        <v>0.0073499999999999998</v>
      </c>
      <c r="R101" s="226">
        <f>Q101*H101</f>
        <v>1.064427</v>
      </c>
      <c r="S101" s="226">
        <v>0</v>
      </c>
      <c r="T101" s="227">
        <f>S101*H101</f>
        <v>0</v>
      </c>
      <c r="AR101" s="17" t="s">
        <v>138</v>
      </c>
      <c r="AT101" s="17" t="s">
        <v>133</v>
      </c>
      <c r="AU101" s="17" t="s">
        <v>139</v>
      </c>
      <c r="AY101" s="17" t="s">
        <v>128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74</v>
      </c>
      <c r="BK101" s="228">
        <f>ROUND(I101*H101,2)</f>
        <v>0</v>
      </c>
      <c r="BL101" s="17" t="s">
        <v>138</v>
      </c>
      <c r="BM101" s="17" t="s">
        <v>140</v>
      </c>
    </row>
    <row r="102" s="12" customFormat="1">
      <c r="B102" s="229"/>
      <c r="C102" s="230"/>
      <c r="D102" s="231" t="s">
        <v>141</v>
      </c>
      <c r="E102" s="232" t="s">
        <v>1</v>
      </c>
      <c r="F102" s="233" t="s">
        <v>142</v>
      </c>
      <c r="G102" s="230"/>
      <c r="H102" s="234">
        <v>63.700000000000003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141</v>
      </c>
      <c r="AU102" s="240" t="s">
        <v>139</v>
      </c>
      <c r="AV102" s="12" t="s">
        <v>76</v>
      </c>
      <c r="AW102" s="12" t="s">
        <v>30</v>
      </c>
      <c r="AX102" s="12" t="s">
        <v>67</v>
      </c>
      <c r="AY102" s="240" t="s">
        <v>128</v>
      </c>
    </row>
    <row r="103" s="13" customFormat="1">
      <c r="B103" s="241"/>
      <c r="C103" s="242"/>
      <c r="D103" s="231" t="s">
        <v>141</v>
      </c>
      <c r="E103" s="243" t="s">
        <v>1</v>
      </c>
      <c r="F103" s="244" t="s">
        <v>143</v>
      </c>
      <c r="G103" s="242"/>
      <c r="H103" s="245">
        <v>63.700000000000003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AT103" s="251" t="s">
        <v>141</v>
      </c>
      <c r="AU103" s="251" t="s">
        <v>139</v>
      </c>
      <c r="AV103" s="13" t="s">
        <v>139</v>
      </c>
      <c r="AW103" s="13" t="s">
        <v>30</v>
      </c>
      <c r="AX103" s="13" t="s">
        <v>67</v>
      </c>
      <c r="AY103" s="251" t="s">
        <v>128</v>
      </c>
    </row>
    <row r="104" s="12" customFormat="1">
      <c r="B104" s="229"/>
      <c r="C104" s="230"/>
      <c r="D104" s="231" t="s">
        <v>141</v>
      </c>
      <c r="E104" s="232" t="s">
        <v>1</v>
      </c>
      <c r="F104" s="233" t="s">
        <v>144</v>
      </c>
      <c r="G104" s="230"/>
      <c r="H104" s="234">
        <v>81.120000000000005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141</v>
      </c>
      <c r="AU104" s="240" t="s">
        <v>139</v>
      </c>
      <c r="AV104" s="12" t="s">
        <v>76</v>
      </c>
      <c r="AW104" s="12" t="s">
        <v>30</v>
      </c>
      <c r="AX104" s="12" t="s">
        <v>67</v>
      </c>
      <c r="AY104" s="240" t="s">
        <v>128</v>
      </c>
    </row>
    <row r="105" s="13" customFormat="1">
      <c r="B105" s="241"/>
      <c r="C105" s="242"/>
      <c r="D105" s="231" t="s">
        <v>141</v>
      </c>
      <c r="E105" s="243" t="s">
        <v>1</v>
      </c>
      <c r="F105" s="244" t="s">
        <v>143</v>
      </c>
      <c r="G105" s="242"/>
      <c r="H105" s="245">
        <v>81.120000000000005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AT105" s="251" t="s">
        <v>141</v>
      </c>
      <c r="AU105" s="251" t="s">
        <v>139</v>
      </c>
      <c r="AV105" s="13" t="s">
        <v>139</v>
      </c>
      <c r="AW105" s="13" t="s">
        <v>30</v>
      </c>
      <c r="AX105" s="13" t="s">
        <v>67</v>
      </c>
      <c r="AY105" s="251" t="s">
        <v>128</v>
      </c>
    </row>
    <row r="106" s="14" customFormat="1">
      <c r="B106" s="252"/>
      <c r="C106" s="253"/>
      <c r="D106" s="231" t="s">
        <v>141</v>
      </c>
      <c r="E106" s="254" t="s">
        <v>1</v>
      </c>
      <c r="F106" s="255" t="s">
        <v>145</v>
      </c>
      <c r="G106" s="253"/>
      <c r="H106" s="256">
        <v>144.81999999999999</v>
      </c>
      <c r="I106" s="257"/>
      <c r="J106" s="253"/>
      <c r="K106" s="253"/>
      <c r="L106" s="258"/>
      <c r="M106" s="259"/>
      <c r="N106" s="260"/>
      <c r="O106" s="260"/>
      <c r="P106" s="260"/>
      <c r="Q106" s="260"/>
      <c r="R106" s="260"/>
      <c r="S106" s="260"/>
      <c r="T106" s="261"/>
      <c r="AT106" s="262" t="s">
        <v>141</v>
      </c>
      <c r="AU106" s="262" t="s">
        <v>139</v>
      </c>
      <c r="AV106" s="14" t="s">
        <v>138</v>
      </c>
      <c r="AW106" s="14" t="s">
        <v>30</v>
      </c>
      <c r="AX106" s="14" t="s">
        <v>74</v>
      </c>
      <c r="AY106" s="262" t="s">
        <v>128</v>
      </c>
    </row>
    <row r="107" s="1" customFormat="1" ht="16.5" customHeight="1">
      <c r="B107" s="38"/>
      <c r="C107" s="217" t="s">
        <v>76</v>
      </c>
      <c r="D107" s="217" t="s">
        <v>133</v>
      </c>
      <c r="E107" s="218" t="s">
        <v>146</v>
      </c>
      <c r="F107" s="219" t="s">
        <v>147</v>
      </c>
      <c r="G107" s="220" t="s">
        <v>136</v>
      </c>
      <c r="H107" s="221">
        <v>144.81999999999999</v>
      </c>
      <c r="I107" s="222"/>
      <c r="J107" s="223">
        <f>ROUND(I107*H107,2)</f>
        <v>0</v>
      </c>
      <c r="K107" s="219" t="s">
        <v>137</v>
      </c>
      <c r="L107" s="43"/>
      <c r="M107" s="224" t="s">
        <v>1</v>
      </c>
      <c r="N107" s="225" t="s">
        <v>38</v>
      </c>
      <c r="O107" s="79"/>
      <c r="P107" s="226">
        <f>O107*H107</f>
        <v>0</v>
      </c>
      <c r="Q107" s="226">
        <v>0.0043800000000000002</v>
      </c>
      <c r="R107" s="226">
        <f>Q107*H107</f>
        <v>0.63431159999999998</v>
      </c>
      <c r="S107" s="226">
        <v>0</v>
      </c>
      <c r="T107" s="227">
        <f>S107*H107</f>
        <v>0</v>
      </c>
      <c r="AR107" s="17" t="s">
        <v>138</v>
      </c>
      <c r="AT107" s="17" t="s">
        <v>133</v>
      </c>
      <c r="AU107" s="17" t="s">
        <v>139</v>
      </c>
      <c r="AY107" s="17" t="s">
        <v>128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74</v>
      </c>
      <c r="BK107" s="228">
        <f>ROUND(I107*H107,2)</f>
        <v>0</v>
      </c>
      <c r="BL107" s="17" t="s">
        <v>138</v>
      </c>
      <c r="BM107" s="17" t="s">
        <v>148</v>
      </c>
    </row>
    <row r="108" s="12" customFormat="1">
      <c r="B108" s="229"/>
      <c r="C108" s="230"/>
      <c r="D108" s="231" t="s">
        <v>141</v>
      </c>
      <c r="E108" s="232" t="s">
        <v>1</v>
      </c>
      <c r="F108" s="233" t="s">
        <v>142</v>
      </c>
      <c r="G108" s="230"/>
      <c r="H108" s="234">
        <v>63.700000000000003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141</v>
      </c>
      <c r="AU108" s="240" t="s">
        <v>139</v>
      </c>
      <c r="AV108" s="12" t="s">
        <v>76</v>
      </c>
      <c r="AW108" s="12" t="s">
        <v>30</v>
      </c>
      <c r="AX108" s="12" t="s">
        <v>67</v>
      </c>
      <c r="AY108" s="240" t="s">
        <v>128</v>
      </c>
    </row>
    <row r="109" s="13" customFormat="1">
      <c r="B109" s="241"/>
      <c r="C109" s="242"/>
      <c r="D109" s="231" t="s">
        <v>141</v>
      </c>
      <c r="E109" s="243" t="s">
        <v>1</v>
      </c>
      <c r="F109" s="244" t="s">
        <v>143</v>
      </c>
      <c r="G109" s="242"/>
      <c r="H109" s="245">
        <v>63.700000000000003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AT109" s="251" t="s">
        <v>141</v>
      </c>
      <c r="AU109" s="251" t="s">
        <v>139</v>
      </c>
      <c r="AV109" s="13" t="s">
        <v>139</v>
      </c>
      <c r="AW109" s="13" t="s">
        <v>30</v>
      </c>
      <c r="AX109" s="13" t="s">
        <v>67</v>
      </c>
      <c r="AY109" s="251" t="s">
        <v>128</v>
      </c>
    </row>
    <row r="110" s="12" customFormat="1">
      <c r="B110" s="229"/>
      <c r="C110" s="230"/>
      <c r="D110" s="231" t="s">
        <v>141</v>
      </c>
      <c r="E110" s="232" t="s">
        <v>1</v>
      </c>
      <c r="F110" s="233" t="s">
        <v>144</v>
      </c>
      <c r="G110" s="230"/>
      <c r="H110" s="234">
        <v>81.120000000000005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141</v>
      </c>
      <c r="AU110" s="240" t="s">
        <v>139</v>
      </c>
      <c r="AV110" s="12" t="s">
        <v>76</v>
      </c>
      <c r="AW110" s="12" t="s">
        <v>30</v>
      </c>
      <c r="AX110" s="12" t="s">
        <v>67</v>
      </c>
      <c r="AY110" s="240" t="s">
        <v>128</v>
      </c>
    </row>
    <row r="111" s="13" customFormat="1">
      <c r="B111" s="241"/>
      <c r="C111" s="242"/>
      <c r="D111" s="231" t="s">
        <v>141</v>
      </c>
      <c r="E111" s="243" t="s">
        <v>1</v>
      </c>
      <c r="F111" s="244" t="s">
        <v>143</v>
      </c>
      <c r="G111" s="242"/>
      <c r="H111" s="245">
        <v>81.120000000000005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AT111" s="251" t="s">
        <v>141</v>
      </c>
      <c r="AU111" s="251" t="s">
        <v>139</v>
      </c>
      <c r="AV111" s="13" t="s">
        <v>139</v>
      </c>
      <c r="AW111" s="13" t="s">
        <v>30</v>
      </c>
      <c r="AX111" s="13" t="s">
        <v>67</v>
      </c>
      <c r="AY111" s="251" t="s">
        <v>128</v>
      </c>
    </row>
    <row r="112" s="14" customFormat="1">
      <c r="B112" s="252"/>
      <c r="C112" s="253"/>
      <c r="D112" s="231" t="s">
        <v>141</v>
      </c>
      <c r="E112" s="254" t="s">
        <v>1</v>
      </c>
      <c r="F112" s="255" t="s">
        <v>145</v>
      </c>
      <c r="G112" s="253"/>
      <c r="H112" s="256">
        <v>144.81999999999999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AT112" s="262" t="s">
        <v>141</v>
      </c>
      <c r="AU112" s="262" t="s">
        <v>139</v>
      </c>
      <c r="AV112" s="14" t="s">
        <v>138</v>
      </c>
      <c r="AW112" s="14" t="s">
        <v>30</v>
      </c>
      <c r="AX112" s="14" t="s">
        <v>74</v>
      </c>
      <c r="AY112" s="262" t="s">
        <v>128</v>
      </c>
    </row>
    <row r="113" s="1" customFormat="1" ht="16.5" customHeight="1">
      <c r="B113" s="38"/>
      <c r="C113" s="217" t="s">
        <v>139</v>
      </c>
      <c r="D113" s="217" t="s">
        <v>133</v>
      </c>
      <c r="E113" s="218" t="s">
        <v>149</v>
      </c>
      <c r="F113" s="219" t="s">
        <v>150</v>
      </c>
      <c r="G113" s="220" t="s">
        <v>151</v>
      </c>
      <c r="H113" s="221">
        <v>101.40000000000001</v>
      </c>
      <c r="I113" s="222"/>
      <c r="J113" s="223">
        <f>ROUND(I113*H113,2)</f>
        <v>0</v>
      </c>
      <c r="K113" s="219" t="s">
        <v>152</v>
      </c>
      <c r="L113" s="43"/>
      <c r="M113" s="224" t="s">
        <v>1</v>
      </c>
      <c r="N113" s="225" t="s">
        <v>38</v>
      </c>
      <c r="O113" s="79"/>
      <c r="P113" s="226">
        <f>O113*H113</f>
        <v>0</v>
      </c>
      <c r="Q113" s="226">
        <v>0.00025000000000000001</v>
      </c>
      <c r="R113" s="226">
        <f>Q113*H113</f>
        <v>0.025350000000000001</v>
      </c>
      <c r="S113" s="226">
        <v>0</v>
      </c>
      <c r="T113" s="227">
        <f>S113*H113</f>
        <v>0</v>
      </c>
      <c r="AR113" s="17" t="s">
        <v>138</v>
      </c>
      <c r="AT113" s="17" t="s">
        <v>133</v>
      </c>
      <c r="AU113" s="17" t="s">
        <v>139</v>
      </c>
      <c r="AY113" s="17" t="s">
        <v>128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74</v>
      </c>
      <c r="BK113" s="228">
        <f>ROUND(I113*H113,2)</f>
        <v>0</v>
      </c>
      <c r="BL113" s="17" t="s">
        <v>138</v>
      </c>
      <c r="BM113" s="17" t="s">
        <v>153</v>
      </c>
    </row>
    <row r="114" s="12" customFormat="1">
      <c r="B114" s="229"/>
      <c r="C114" s="230"/>
      <c r="D114" s="231" t="s">
        <v>141</v>
      </c>
      <c r="E114" s="232" t="s">
        <v>1</v>
      </c>
      <c r="F114" s="233" t="s">
        <v>154</v>
      </c>
      <c r="G114" s="230"/>
      <c r="H114" s="234">
        <v>101.40000000000001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141</v>
      </c>
      <c r="AU114" s="240" t="s">
        <v>139</v>
      </c>
      <c r="AV114" s="12" t="s">
        <v>76</v>
      </c>
      <c r="AW114" s="12" t="s">
        <v>30</v>
      </c>
      <c r="AX114" s="12" t="s">
        <v>67</v>
      </c>
      <c r="AY114" s="240" t="s">
        <v>128</v>
      </c>
    </row>
    <row r="115" s="13" customFormat="1">
      <c r="B115" s="241"/>
      <c r="C115" s="242"/>
      <c r="D115" s="231" t="s">
        <v>141</v>
      </c>
      <c r="E115" s="243" t="s">
        <v>1</v>
      </c>
      <c r="F115" s="244" t="s">
        <v>143</v>
      </c>
      <c r="G115" s="242"/>
      <c r="H115" s="245">
        <v>101.40000000000001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AT115" s="251" t="s">
        <v>141</v>
      </c>
      <c r="AU115" s="251" t="s">
        <v>139</v>
      </c>
      <c r="AV115" s="13" t="s">
        <v>139</v>
      </c>
      <c r="AW115" s="13" t="s">
        <v>30</v>
      </c>
      <c r="AX115" s="13" t="s">
        <v>74</v>
      </c>
      <c r="AY115" s="251" t="s">
        <v>128</v>
      </c>
    </row>
    <row r="116" s="1" customFormat="1" ht="16.5" customHeight="1">
      <c r="B116" s="38"/>
      <c r="C116" s="263" t="s">
        <v>138</v>
      </c>
      <c r="D116" s="263" t="s">
        <v>155</v>
      </c>
      <c r="E116" s="264" t="s">
        <v>156</v>
      </c>
      <c r="F116" s="265" t="s">
        <v>157</v>
      </c>
      <c r="G116" s="266" t="s">
        <v>151</v>
      </c>
      <c r="H116" s="267">
        <v>106.47</v>
      </c>
      <c r="I116" s="268"/>
      <c r="J116" s="269">
        <f>ROUND(I116*H116,2)</f>
        <v>0</v>
      </c>
      <c r="K116" s="265" t="s">
        <v>137</v>
      </c>
      <c r="L116" s="270"/>
      <c r="M116" s="271" t="s">
        <v>1</v>
      </c>
      <c r="N116" s="272" t="s">
        <v>38</v>
      </c>
      <c r="O116" s="79"/>
      <c r="P116" s="226">
        <f>O116*H116</f>
        <v>0</v>
      </c>
      <c r="Q116" s="226">
        <v>3.0000000000000001E-05</v>
      </c>
      <c r="R116" s="226">
        <f>Q116*H116</f>
        <v>0.0031941000000000001</v>
      </c>
      <c r="S116" s="226">
        <v>0</v>
      </c>
      <c r="T116" s="227">
        <f>S116*H116</f>
        <v>0</v>
      </c>
      <c r="AR116" s="17" t="s">
        <v>158</v>
      </c>
      <c r="AT116" s="17" t="s">
        <v>155</v>
      </c>
      <c r="AU116" s="17" t="s">
        <v>139</v>
      </c>
      <c r="AY116" s="17" t="s">
        <v>128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74</v>
      </c>
      <c r="BK116" s="228">
        <f>ROUND(I116*H116,2)</f>
        <v>0</v>
      </c>
      <c r="BL116" s="17" t="s">
        <v>138</v>
      </c>
      <c r="BM116" s="17" t="s">
        <v>159</v>
      </c>
    </row>
    <row r="117" s="12" customFormat="1">
      <c r="B117" s="229"/>
      <c r="C117" s="230"/>
      <c r="D117" s="231" t="s">
        <v>141</v>
      </c>
      <c r="E117" s="230"/>
      <c r="F117" s="233" t="s">
        <v>160</v>
      </c>
      <c r="G117" s="230"/>
      <c r="H117" s="234">
        <v>106.47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141</v>
      </c>
      <c r="AU117" s="240" t="s">
        <v>139</v>
      </c>
      <c r="AV117" s="12" t="s">
        <v>76</v>
      </c>
      <c r="AW117" s="12" t="s">
        <v>4</v>
      </c>
      <c r="AX117" s="12" t="s">
        <v>74</v>
      </c>
      <c r="AY117" s="240" t="s">
        <v>128</v>
      </c>
    </row>
    <row r="118" s="1" customFormat="1" ht="16.5" customHeight="1">
      <c r="B118" s="38"/>
      <c r="C118" s="217" t="s">
        <v>161</v>
      </c>
      <c r="D118" s="217" t="s">
        <v>133</v>
      </c>
      <c r="E118" s="218" t="s">
        <v>162</v>
      </c>
      <c r="F118" s="219" t="s">
        <v>163</v>
      </c>
      <c r="G118" s="220" t="s">
        <v>136</v>
      </c>
      <c r="H118" s="221">
        <v>144.81999999999999</v>
      </c>
      <c r="I118" s="222"/>
      <c r="J118" s="223">
        <f>ROUND(I118*H118,2)</f>
        <v>0</v>
      </c>
      <c r="K118" s="219" t="s">
        <v>137</v>
      </c>
      <c r="L118" s="43"/>
      <c r="M118" s="224" t="s">
        <v>1</v>
      </c>
      <c r="N118" s="225" t="s">
        <v>38</v>
      </c>
      <c r="O118" s="79"/>
      <c r="P118" s="226">
        <f>O118*H118</f>
        <v>0</v>
      </c>
      <c r="Q118" s="226">
        <v>0.00348</v>
      </c>
      <c r="R118" s="226">
        <f>Q118*H118</f>
        <v>0.50397360000000002</v>
      </c>
      <c r="S118" s="226">
        <v>0</v>
      </c>
      <c r="T118" s="227">
        <f>S118*H118</f>
        <v>0</v>
      </c>
      <c r="AR118" s="17" t="s">
        <v>138</v>
      </c>
      <c r="AT118" s="17" t="s">
        <v>133</v>
      </c>
      <c r="AU118" s="17" t="s">
        <v>139</v>
      </c>
      <c r="AY118" s="17" t="s">
        <v>128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74</v>
      </c>
      <c r="BK118" s="228">
        <f>ROUND(I118*H118,2)</f>
        <v>0</v>
      </c>
      <c r="BL118" s="17" t="s">
        <v>138</v>
      </c>
      <c r="BM118" s="17" t="s">
        <v>164</v>
      </c>
    </row>
    <row r="119" s="12" customFormat="1">
      <c r="B119" s="229"/>
      <c r="C119" s="230"/>
      <c r="D119" s="231" t="s">
        <v>141</v>
      </c>
      <c r="E119" s="232" t="s">
        <v>1</v>
      </c>
      <c r="F119" s="233" t="s">
        <v>142</v>
      </c>
      <c r="G119" s="230"/>
      <c r="H119" s="234">
        <v>63.700000000000003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141</v>
      </c>
      <c r="AU119" s="240" t="s">
        <v>139</v>
      </c>
      <c r="AV119" s="12" t="s">
        <v>76</v>
      </c>
      <c r="AW119" s="12" t="s">
        <v>30</v>
      </c>
      <c r="AX119" s="12" t="s">
        <v>67</v>
      </c>
      <c r="AY119" s="240" t="s">
        <v>128</v>
      </c>
    </row>
    <row r="120" s="13" customFormat="1">
      <c r="B120" s="241"/>
      <c r="C120" s="242"/>
      <c r="D120" s="231" t="s">
        <v>141</v>
      </c>
      <c r="E120" s="243" t="s">
        <v>1</v>
      </c>
      <c r="F120" s="244" t="s">
        <v>143</v>
      </c>
      <c r="G120" s="242"/>
      <c r="H120" s="245">
        <v>63.700000000000003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AT120" s="251" t="s">
        <v>141</v>
      </c>
      <c r="AU120" s="251" t="s">
        <v>139</v>
      </c>
      <c r="AV120" s="13" t="s">
        <v>139</v>
      </c>
      <c r="AW120" s="13" t="s">
        <v>30</v>
      </c>
      <c r="AX120" s="13" t="s">
        <v>67</v>
      </c>
      <c r="AY120" s="251" t="s">
        <v>128</v>
      </c>
    </row>
    <row r="121" s="12" customFormat="1">
      <c r="B121" s="229"/>
      <c r="C121" s="230"/>
      <c r="D121" s="231" t="s">
        <v>141</v>
      </c>
      <c r="E121" s="232" t="s">
        <v>1</v>
      </c>
      <c r="F121" s="233" t="s">
        <v>144</v>
      </c>
      <c r="G121" s="230"/>
      <c r="H121" s="234">
        <v>81.120000000000005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141</v>
      </c>
      <c r="AU121" s="240" t="s">
        <v>139</v>
      </c>
      <c r="AV121" s="12" t="s">
        <v>76</v>
      </c>
      <c r="AW121" s="12" t="s">
        <v>30</v>
      </c>
      <c r="AX121" s="12" t="s">
        <v>67</v>
      </c>
      <c r="AY121" s="240" t="s">
        <v>128</v>
      </c>
    </row>
    <row r="122" s="13" customFormat="1">
      <c r="B122" s="241"/>
      <c r="C122" s="242"/>
      <c r="D122" s="231" t="s">
        <v>141</v>
      </c>
      <c r="E122" s="243" t="s">
        <v>1</v>
      </c>
      <c r="F122" s="244" t="s">
        <v>143</v>
      </c>
      <c r="G122" s="242"/>
      <c r="H122" s="245">
        <v>81.120000000000005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AT122" s="251" t="s">
        <v>141</v>
      </c>
      <c r="AU122" s="251" t="s">
        <v>139</v>
      </c>
      <c r="AV122" s="13" t="s">
        <v>139</v>
      </c>
      <c r="AW122" s="13" t="s">
        <v>30</v>
      </c>
      <c r="AX122" s="13" t="s">
        <v>67</v>
      </c>
      <c r="AY122" s="251" t="s">
        <v>128</v>
      </c>
    </row>
    <row r="123" s="14" customFormat="1">
      <c r="B123" s="252"/>
      <c r="C123" s="253"/>
      <c r="D123" s="231" t="s">
        <v>141</v>
      </c>
      <c r="E123" s="254" t="s">
        <v>1</v>
      </c>
      <c r="F123" s="255" t="s">
        <v>145</v>
      </c>
      <c r="G123" s="253"/>
      <c r="H123" s="256">
        <v>144.81999999999999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AT123" s="262" t="s">
        <v>141</v>
      </c>
      <c r="AU123" s="262" t="s">
        <v>139</v>
      </c>
      <c r="AV123" s="14" t="s">
        <v>138</v>
      </c>
      <c r="AW123" s="14" t="s">
        <v>30</v>
      </c>
      <c r="AX123" s="14" t="s">
        <v>74</v>
      </c>
      <c r="AY123" s="262" t="s">
        <v>128</v>
      </c>
    </row>
    <row r="124" s="11" customFormat="1" ht="22.8" customHeight="1">
      <c r="B124" s="201"/>
      <c r="C124" s="202"/>
      <c r="D124" s="203" t="s">
        <v>66</v>
      </c>
      <c r="E124" s="215" t="s">
        <v>165</v>
      </c>
      <c r="F124" s="215" t="s">
        <v>166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P125+P154+P158</f>
        <v>0</v>
      </c>
      <c r="Q124" s="209"/>
      <c r="R124" s="210">
        <f>R125+R154+R158</f>
        <v>0.017600000000000001</v>
      </c>
      <c r="S124" s="209"/>
      <c r="T124" s="211">
        <f>T125+T154+T158</f>
        <v>7.2409999999999997</v>
      </c>
      <c r="AR124" s="212" t="s">
        <v>74</v>
      </c>
      <c r="AT124" s="213" t="s">
        <v>66</v>
      </c>
      <c r="AU124" s="213" t="s">
        <v>74</v>
      </c>
      <c r="AY124" s="212" t="s">
        <v>128</v>
      </c>
      <c r="BK124" s="214">
        <f>BK125+BK154+BK158</f>
        <v>0</v>
      </c>
    </row>
    <row r="125" s="11" customFormat="1" ht="20.88" customHeight="1">
      <c r="B125" s="201"/>
      <c r="C125" s="202"/>
      <c r="D125" s="203" t="s">
        <v>66</v>
      </c>
      <c r="E125" s="215" t="s">
        <v>167</v>
      </c>
      <c r="F125" s="215" t="s">
        <v>168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SUM(P126:P153)</f>
        <v>0</v>
      </c>
      <c r="Q125" s="209"/>
      <c r="R125" s="210">
        <f>SUM(R126:R153)</f>
        <v>0</v>
      </c>
      <c r="S125" s="209"/>
      <c r="T125" s="211">
        <f>SUM(T126:T153)</f>
        <v>0</v>
      </c>
      <c r="AR125" s="212" t="s">
        <v>74</v>
      </c>
      <c r="AT125" s="213" t="s">
        <v>66</v>
      </c>
      <c r="AU125" s="213" t="s">
        <v>76</v>
      </c>
      <c r="AY125" s="212" t="s">
        <v>128</v>
      </c>
      <c r="BK125" s="214">
        <f>SUM(BK126:BK153)</f>
        <v>0</v>
      </c>
    </row>
    <row r="126" s="1" customFormat="1" ht="16.5" customHeight="1">
      <c r="B126" s="38"/>
      <c r="C126" s="217" t="s">
        <v>129</v>
      </c>
      <c r="D126" s="217" t="s">
        <v>133</v>
      </c>
      <c r="E126" s="218" t="s">
        <v>169</v>
      </c>
      <c r="F126" s="219" t="s">
        <v>170</v>
      </c>
      <c r="G126" s="220" t="s">
        <v>136</v>
      </c>
      <c r="H126" s="221">
        <v>1496</v>
      </c>
      <c r="I126" s="222"/>
      <c r="J126" s="223">
        <f>ROUND(I126*H126,2)</f>
        <v>0</v>
      </c>
      <c r="K126" s="219" t="s">
        <v>137</v>
      </c>
      <c r="L126" s="43"/>
      <c r="M126" s="224" t="s">
        <v>1</v>
      </c>
      <c r="N126" s="225" t="s">
        <v>38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138</v>
      </c>
      <c r="AT126" s="17" t="s">
        <v>133</v>
      </c>
      <c r="AU126" s="17" t="s">
        <v>139</v>
      </c>
      <c r="AY126" s="17" t="s">
        <v>128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74</v>
      </c>
      <c r="BK126" s="228">
        <f>ROUND(I126*H126,2)</f>
        <v>0</v>
      </c>
      <c r="BL126" s="17" t="s">
        <v>138</v>
      </c>
      <c r="BM126" s="17" t="s">
        <v>171</v>
      </c>
    </row>
    <row r="127" s="12" customFormat="1">
      <c r="B127" s="229"/>
      <c r="C127" s="230"/>
      <c r="D127" s="231" t="s">
        <v>141</v>
      </c>
      <c r="E127" s="232" t="s">
        <v>1</v>
      </c>
      <c r="F127" s="233" t="s">
        <v>172</v>
      </c>
      <c r="G127" s="230"/>
      <c r="H127" s="234">
        <v>1496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141</v>
      </c>
      <c r="AU127" s="240" t="s">
        <v>139</v>
      </c>
      <c r="AV127" s="12" t="s">
        <v>76</v>
      </c>
      <c r="AW127" s="12" t="s">
        <v>30</v>
      </c>
      <c r="AX127" s="12" t="s">
        <v>67</v>
      </c>
      <c r="AY127" s="240" t="s">
        <v>128</v>
      </c>
    </row>
    <row r="128" s="13" customFormat="1">
      <c r="B128" s="241"/>
      <c r="C128" s="242"/>
      <c r="D128" s="231" t="s">
        <v>141</v>
      </c>
      <c r="E128" s="243" t="s">
        <v>1</v>
      </c>
      <c r="F128" s="244" t="s">
        <v>143</v>
      </c>
      <c r="G128" s="242"/>
      <c r="H128" s="245">
        <v>1496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141</v>
      </c>
      <c r="AU128" s="251" t="s">
        <v>139</v>
      </c>
      <c r="AV128" s="13" t="s">
        <v>139</v>
      </c>
      <c r="AW128" s="13" t="s">
        <v>30</v>
      </c>
      <c r="AX128" s="13" t="s">
        <v>74</v>
      </c>
      <c r="AY128" s="251" t="s">
        <v>128</v>
      </c>
    </row>
    <row r="129" s="1" customFormat="1" ht="16.5" customHeight="1">
      <c r="B129" s="38"/>
      <c r="C129" s="217" t="s">
        <v>173</v>
      </c>
      <c r="D129" s="217" t="s">
        <v>133</v>
      </c>
      <c r="E129" s="218" t="s">
        <v>174</v>
      </c>
      <c r="F129" s="219" t="s">
        <v>175</v>
      </c>
      <c r="G129" s="220" t="s">
        <v>136</v>
      </c>
      <c r="H129" s="221">
        <v>134640</v>
      </c>
      <c r="I129" s="222"/>
      <c r="J129" s="223">
        <f>ROUND(I129*H129,2)</f>
        <v>0</v>
      </c>
      <c r="K129" s="219" t="s">
        <v>137</v>
      </c>
      <c r="L129" s="43"/>
      <c r="M129" s="224" t="s">
        <v>1</v>
      </c>
      <c r="N129" s="225" t="s">
        <v>38</v>
      </c>
      <c r="O129" s="7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17" t="s">
        <v>138</v>
      </c>
      <c r="AT129" s="17" t="s">
        <v>133</v>
      </c>
      <c r="AU129" s="17" t="s">
        <v>139</v>
      </c>
      <c r="AY129" s="17" t="s">
        <v>128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74</v>
      </c>
      <c r="BK129" s="228">
        <f>ROUND(I129*H129,2)</f>
        <v>0</v>
      </c>
      <c r="BL129" s="17" t="s">
        <v>138</v>
      </c>
      <c r="BM129" s="17" t="s">
        <v>176</v>
      </c>
    </row>
    <row r="130" s="12" customFormat="1">
      <c r="B130" s="229"/>
      <c r="C130" s="230"/>
      <c r="D130" s="231" t="s">
        <v>141</v>
      </c>
      <c r="E130" s="232" t="s">
        <v>1</v>
      </c>
      <c r="F130" s="233" t="s">
        <v>177</v>
      </c>
      <c r="G130" s="230"/>
      <c r="H130" s="234">
        <v>134640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141</v>
      </c>
      <c r="AU130" s="240" t="s">
        <v>139</v>
      </c>
      <c r="AV130" s="12" t="s">
        <v>76</v>
      </c>
      <c r="AW130" s="12" t="s">
        <v>30</v>
      </c>
      <c r="AX130" s="12" t="s">
        <v>67</v>
      </c>
      <c r="AY130" s="240" t="s">
        <v>128</v>
      </c>
    </row>
    <row r="131" s="13" customFormat="1">
      <c r="B131" s="241"/>
      <c r="C131" s="242"/>
      <c r="D131" s="231" t="s">
        <v>141</v>
      </c>
      <c r="E131" s="243" t="s">
        <v>1</v>
      </c>
      <c r="F131" s="244" t="s">
        <v>143</v>
      </c>
      <c r="G131" s="242"/>
      <c r="H131" s="245">
        <v>134640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AT131" s="251" t="s">
        <v>141</v>
      </c>
      <c r="AU131" s="251" t="s">
        <v>139</v>
      </c>
      <c r="AV131" s="13" t="s">
        <v>139</v>
      </c>
      <c r="AW131" s="13" t="s">
        <v>30</v>
      </c>
      <c r="AX131" s="13" t="s">
        <v>74</v>
      </c>
      <c r="AY131" s="251" t="s">
        <v>128</v>
      </c>
    </row>
    <row r="132" s="1" customFormat="1" ht="16.5" customHeight="1">
      <c r="B132" s="38"/>
      <c r="C132" s="217" t="s">
        <v>158</v>
      </c>
      <c r="D132" s="217" t="s">
        <v>133</v>
      </c>
      <c r="E132" s="218" t="s">
        <v>178</v>
      </c>
      <c r="F132" s="219" t="s">
        <v>179</v>
      </c>
      <c r="G132" s="220" t="s">
        <v>136</v>
      </c>
      <c r="H132" s="221">
        <v>1496</v>
      </c>
      <c r="I132" s="222"/>
      <c r="J132" s="223">
        <f>ROUND(I132*H132,2)</f>
        <v>0</v>
      </c>
      <c r="K132" s="219" t="s">
        <v>137</v>
      </c>
      <c r="L132" s="43"/>
      <c r="M132" s="224" t="s">
        <v>1</v>
      </c>
      <c r="N132" s="225" t="s">
        <v>38</v>
      </c>
      <c r="O132" s="7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138</v>
      </c>
      <c r="AT132" s="17" t="s">
        <v>133</v>
      </c>
      <c r="AU132" s="17" t="s">
        <v>139</v>
      </c>
      <c r="AY132" s="17" t="s">
        <v>128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74</v>
      </c>
      <c r="BK132" s="228">
        <f>ROUND(I132*H132,2)</f>
        <v>0</v>
      </c>
      <c r="BL132" s="17" t="s">
        <v>138</v>
      </c>
      <c r="BM132" s="17" t="s">
        <v>180</v>
      </c>
    </row>
    <row r="133" s="12" customFormat="1">
      <c r="B133" s="229"/>
      <c r="C133" s="230"/>
      <c r="D133" s="231" t="s">
        <v>141</v>
      </c>
      <c r="E133" s="232" t="s">
        <v>1</v>
      </c>
      <c r="F133" s="233" t="s">
        <v>181</v>
      </c>
      <c r="G133" s="230"/>
      <c r="H133" s="234">
        <v>1496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141</v>
      </c>
      <c r="AU133" s="240" t="s">
        <v>139</v>
      </c>
      <c r="AV133" s="12" t="s">
        <v>76</v>
      </c>
      <c r="AW133" s="12" t="s">
        <v>30</v>
      </c>
      <c r="AX133" s="12" t="s">
        <v>67</v>
      </c>
      <c r="AY133" s="240" t="s">
        <v>128</v>
      </c>
    </row>
    <row r="134" s="13" customFormat="1">
      <c r="B134" s="241"/>
      <c r="C134" s="242"/>
      <c r="D134" s="231" t="s">
        <v>141</v>
      </c>
      <c r="E134" s="243" t="s">
        <v>1</v>
      </c>
      <c r="F134" s="244" t="s">
        <v>143</v>
      </c>
      <c r="G134" s="242"/>
      <c r="H134" s="245">
        <v>1496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AT134" s="251" t="s">
        <v>141</v>
      </c>
      <c r="AU134" s="251" t="s">
        <v>139</v>
      </c>
      <c r="AV134" s="13" t="s">
        <v>139</v>
      </c>
      <c r="AW134" s="13" t="s">
        <v>30</v>
      </c>
      <c r="AX134" s="13" t="s">
        <v>74</v>
      </c>
      <c r="AY134" s="251" t="s">
        <v>128</v>
      </c>
    </row>
    <row r="135" s="1" customFormat="1" ht="16.5" customHeight="1">
      <c r="B135" s="38"/>
      <c r="C135" s="217" t="s">
        <v>165</v>
      </c>
      <c r="D135" s="217" t="s">
        <v>133</v>
      </c>
      <c r="E135" s="218" t="s">
        <v>182</v>
      </c>
      <c r="F135" s="219" t="s">
        <v>183</v>
      </c>
      <c r="G135" s="220" t="s">
        <v>136</v>
      </c>
      <c r="H135" s="221">
        <v>1496</v>
      </c>
      <c r="I135" s="222"/>
      <c r="J135" s="223">
        <f>ROUND(I135*H135,2)</f>
        <v>0</v>
      </c>
      <c r="K135" s="219" t="s">
        <v>137</v>
      </c>
      <c r="L135" s="43"/>
      <c r="M135" s="224" t="s">
        <v>1</v>
      </c>
      <c r="N135" s="225" t="s">
        <v>38</v>
      </c>
      <c r="O135" s="79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17" t="s">
        <v>138</v>
      </c>
      <c r="AT135" s="17" t="s">
        <v>133</v>
      </c>
      <c r="AU135" s="17" t="s">
        <v>139</v>
      </c>
      <c r="AY135" s="17" t="s">
        <v>128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74</v>
      </c>
      <c r="BK135" s="228">
        <f>ROUND(I135*H135,2)</f>
        <v>0</v>
      </c>
      <c r="BL135" s="17" t="s">
        <v>138</v>
      </c>
      <c r="BM135" s="17" t="s">
        <v>184</v>
      </c>
    </row>
    <row r="136" s="12" customFormat="1">
      <c r="B136" s="229"/>
      <c r="C136" s="230"/>
      <c r="D136" s="231" t="s">
        <v>141</v>
      </c>
      <c r="E136" s="232" t="s">
        <v>1</v>
      </c>
      <c r="F136" s="233" t="s">
        <v>181</v>
      </c>
      <c r="G136" s="230"/>
      <c r="H136" s="234">
        <v>1496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141</v>
      </c>
      <c r="AU136" s="240" t="s">
        <v>139</v>
      </c>
      <c r="AV136" s="12" t="s">
        <v>76</v>
      </c>
      <c r="AW136" s="12" t="s">
        <v>30</v>
      </c>
      <c r="AX136" s="12" t="s">
        <v>74</v>
      </c>
      <c r="AY136" s="240" t="s">
        <v>128</v>
      </c>
    </row>
    <row r="137" s="1" customFormat="1" ht="16.5" customHeight="1">
      <c r="B137" s="38"/>
      <c r="C137" s="217" t="s">
        <v>185</v>
      </c>
      <c r="D137" s="217" t="s">
        <v>133</v>
      </c>
      <c r="E137" s="218" t="s">
        <v>186</v>
      </c>
      <c r="F137" s="219" t="s">
        <v>187</v>
      </c>
      <c r="G137" s="220" t="s">
        <v>136</v>
      </c>
      <c r="H137" s="221">
        <v>134640</v>
      </c>
      <c r="I137" s="222"/>
      <c r="J137" s="223">
        <f>ROUND(I137*H137,2)</f>
        <v>0</v>
      </c>
      <c r="K137" s="219" t="s">
        <v>137</v>
      </c>
      <c r="L137" s="43"/>
      <c r="M137" s="224" t="s">
        <v>1</v>
      </c>
      <c r="N137" s="225" t="s">
        <v>38</v>
      </c>
      <c r="O137" s="7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17" t="s">
        <v>138</v>
      </c>
      <c r="AT137" s="17" t="s">
        <v>133</v>
      </c>
      <c r="AU137" s="17" t="s">
        <v>139</v>
      </c>
      <c r="AY137" s="17" t="s">
        <v>128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74</v>
      </c>
      <c r="BK137" s="228">
        <f>ROUND(I137*H137,2)</f>
        <v>0</v>
      </c>
      <c r="BL137" s="17" t="s">
        <v>138</v>
      </c>
      <c r="BM137" s="17" t="s">
        <v>188</v>
      </c>
    </row>
    <row r="138" s="12" customFormat="1">
      <c r="B138" s="229"/>
      <c r="C138" s="230"/>
      <c r="D138" s="231" t="s">
        <v>141</v>
      </c>
      <c r="E138" s="232" t="s">
        <v>1</v>
      </c>
      <c r="F138" s="233" t="s">
        <v>177</v>
      </c>
      <c r="G138" s="230"/>
      <c r="H138" s="234">
        <v>134640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141</v>
      </c>
      <c r="AU138" s="240" t="s">
        <v>139</v>
      </c>
      <c r="AV138" s="12" t="s">
        <v>76</v>
      </c>
      <c r="AW138" s="12" t="s">
        <v>30</v>
      </c>
      <c r="AX138" s="12" t="s">
        <v>67</v>
      </c>
      <c r="AY138" s="240" t="s">
        <v>128</v>
      </c>
    </row>
    <row r="139" s="13" customFormat="1">
      <c r="B139" s="241"/>
      <c r="C139" s="242"/>
      <c r="D139" s="231" t="s">
        <v>141</v>
      </c>
      <c r="E139" s="243" t="s">
        <v>1</v>
      </c>
      <c r="F139" s="244" t="s">
        <v>143</v>
      </c>
      <c r="G139" s="242"/>
      <c r="H139" s="245">
        <v>134640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141</v>
      </c>
      <c r="AU139" s="251" t="s">
        <v>139</v>
      </c>
      <c r="AV139" s="13" t="s">
        <v>139</v>
      </c>
      <c r="AW139" s="13" t="s">
        <v>30</v>
      </c>
      <c r="AX139" s="13" t="s">
        <v>74</v>
      </c>
      <c r="AY139" s="251" t="s">
        <v>128</v>
      </c>
    </row>
    <row r="140" s="1" customFormat="1" ht="16.5" customHeight="1">
      <c r="B140" s="38"/>
      <c r="C140" s="217" t="s">
        <v>189</v>
      </c>
      <c r="D140" s="217" t="s">
        <v>133</v>
      </c>
      <c r="E140" s="218" t="s">
        <v>190</v>
      </c>
      <c r="F140" s="219" t="s">
        <v>191</v>
      </c>
      <c r="G140" s="220" t="s">
        <v>136</v>
      </c>
      <c r="H140" s="221">
        <v>1496</v>
      </c>
      <c r="I140" s="222"/>
      <c r="J140" s="223">
        <f>ROUND(I140*H140,2)</f>
        <v>0</v>
      </c>
      <c r="K140" s="219" t="s">
        <v>137</v>
      </c>
      <c r="L140" s="43"/>
      <c r="M140" s="224" t="s">
        <v>1</v>
      </c>
      <c r="N140" s="225" t="s">
        <v>38</v>
      </c>
      <c r="O140" s="7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17" t="s">
        <v>138</v>
      </c>
      <c r="AT140" s="17" t="s">
        <v>133</v>
      </c>
      <c r="AU140" s="17" t="s">
        <v>139</v>
      </c>
      <c r="AY140" s="17" t="s">
        <v>128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74</v>
      </c>
      <c r="BK140" s="228">
        <f>ROUND(I140*H140,2)</f>
        <v>0</v>
      </c>
      <c r="BL140" s="17" t="s">
        <v>138</v>
      </c>
      <c r="BM140" s="17" t="s">
        <v>192</v>
      </c>
    </row>
    <row r="141" s="12" customFormat="1">
      <c r="B141" s="229"/>
      <c r="C141" s="230"/>
      <c r="D141" s="231" t="s">
        <v>141</v>
      </c>
      <c r="E141" s="232" t="s">
        <v>1</v>
      </c>
      <c r="F141" s="233" t="s">
        <v>181</v>
      </c>
      <c r="G141" s="230"/>
      <c r="H141" s="234">
        <v>1496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141</v>
      </c>
      <c r="AU141" s="240" t="s">
        <v>139</v>
      </c>
      <c r="AV141" s="12" t="s">
        <v>76</v>
      </c>
      <c r="AW141" s="12" t="s">
        <v>30</v>
      </c>
      <c r="AX141" s="12" t="s">
        <v>74</v>
      </c>
      <c r="AY141" s="240" t="s">
        <v>128</v>
      </c>
    </row>
    <row r="142" s="1" customFormat="1" ht="16.5" customHeight="1">
      <c r="B142" s="38"/>
      <c r="C142" s="217" t="s">
        <v>193</v>
      </c>
      <c r="D142" s="217" t="s">
        <v>133</v>
      </c>
      <c r="E142" s="218" t="s">
        <v>194</v>
      </c>
      <c r="F142" s="219" t="s">
        <v>195</v>
      </c>
      <c r="G142" s="220" t="s">
        <v>196</v>
      </c>
      <c r="H142" s="221">
        <v>40</v>
      </c>
      <c r="I142" s="222"/>
      <c r="J142" s="223">
        <f>ROUND(I142*H142,2)</f>
        <v>0</v>
      </c>
      <c r="K142" s="219" t="s">
        <v>137</v>
      </c>
      <c r="L142" s="43"/>
      <c r="M142" s="224" t="s">
        <v>1</v>
      </c>
      <c r="N142" s="225" t="s">
        <v>38</v>
      </c>
      <c r="O142" s="7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17" t="s">
        <v>138</v>
      </c>
      <c r="AT142" s="17" t="s">
        <v>133</v>
      </c>
      <c r="AU142" s="17" t="s">
        <v>139</v>
      </c>
      <c r="AY142" s="17" t="s">
        <v>128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74</v>
      </c>
      <c r="BK142" s="228">
        <f>ROUND(I142*H142,2)</f>
        <v>0</v>
      </c>
      <c r="BL142" s="17" t="s">
        <v>138</v>
      </c>
      <c r="BM142" s="17" t="s">
        <v>197</v>
      </c>
    </row>
    <row r="143" s="12" customFormat="1">
      <c r="B143" s="229"/>
      <c r="C143" s="230"/>
      <c r="D143" s="231" t="s">
        <v>141</v>
      </c>
      <c r="E143" s="232" t="s">
        <v>1</v>
      </c>
      <c r="F143" s="233" t="s">
        <v>198</v>
      </c>
      <c r="G143" s="230"/>
      <c r="H143" s="234">
        <v>40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141</v>
      </c>
      <c r="AU143" s="240" t="s">
        <v>139</v>
      </c>
      <c r="AV143" s="12" t="s">
        <v>76</v>
      </c>
      <c r="AW143" s="12" t="s">
        <v>30</v>
      </c>
      <c r="AX143" s="12" t="s">
        <v>67</v>
      </c>
      <c r="AY143" s="240" t="s">
        <v>128</v>
      </c>
    </row>
    <row r="144" s="13" customFormat="1">
      <c r="B144" s="241"/>
      <c r="C144" s="242"/>
      <c r="D144" s="231" t="s">
        <v>141</v>
      </c>
      <c r="E144" s="243" t="s">
        <v>1</v>
      </c>
      <c r="F144" s="244" t="s">
        <v>143</v>
      </c>
      <c r="G144" s="242"/>
      <c r="H144" s="245">
        <v>40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141</v>
      </c>
      <c r="AU144" s="251" t="s">
        <v>139</v>
      </c>
      <c r="AV144" s="13" t="s">
        <v>139</v>
      </c>
      <c r="AW144" s="13" t="s">
        <v>30</v>
      </c>
      <c r="AX144" s="13" t="s">
        <v>74</v>
      </c>
      <c r="AY144" s="251" t="s">
        <v>128</v>
      </c>
    </row>
    <row r="145" s="1" customFormat="1" ht="16.5" customHeight="1">
      <c r="B145" s="38"/>
      <c r="C145" s="217" t="s">
        <v>199</v>
      </c>
      <c r="D145" s="217" t="s">
        <v>133</v>
      </c>
      <c r="E145" s="218" t="s">
        <v>200</v>
      </c>
      <c r="F145" s="219" t="s">
        <v>201</v>
      </c>
      <c r="G145" s="220" t="s">
        <v>202</v>
      </c>
      <c r="H145" s="221">
        <v>1</v>
      </c>
      <c r="I145" s="222"/>
      <c r="J145" s="223">
        <f>ROUND(I145*H145,2)</f>
        <v>0</v>
      </c>
      <c r="K145" s="219" t="s">
        <v>137</v>
      </c>
      <c r="L145" s="43"/>
      <c r="M145" s="224" t="s">
        <v>1</v>
      </c>
      <c r="N145" s="225" t="s">
        <v>38</v>
      </c>
      <c r="O145" s="79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17" t="s">
        <v>138</v>
      </c>
      <c r="AT145" s="17" t="s">
        <v>133</v>
      </c>
      <c r="AU145" s="17" t="s">
        <v>139</v>
      </c>
      <c r="AY145" s="17" t="s">
        <v>128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74</v>
      </c>
      <c r="BK145" s="228">
        <f>ROUND(I145*H145,2)</f>
        <v>0</v>
      </c>
      <c r="BL145" s="17" t="s">
        <v>138</v>
      </c>
      <c r="BM145" s="17" t="s">
        <v>203</v>
      </c>
    </row>
    <row r="146" s="12" customFormat="1">
      <c r="B146" s="229"/>
      <c r="C146" s="230"/>
      <c r="D146" s="231" t="s">
        <v>141</v>
      </c>
      <c r="E146" s="232" t="s">
        <v>1</v>
      </c>
      <c r="F146" s="233" t="s">
        <v>204</v>
      </c>
      <c r="G146" s="230"/>
      <c r="H146" s="234">
        <v>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141</v>
      </c>
      <c r="AU146" s="240" t="s">
        <v>139</v>
      </c>
      <c r="AV146" s="12" t="s">
        <v>76</v>
      </c>
      <c r="AW146" s="12" t="s">
        <v>30</v>
      </c>
      <c r="AX146" s="12" t="s">
        <v>67</v>
      </c>
      <c r="AY146" s="240" t="s">
        <v>128</v>
      </c>
    </row>
    <row r="147" s="13" customFormat="1">
      <c r="B147" s="241"/>
      <c r="C147" s="242"/>
      <c r="D147" s="231" t="s">
        <v>141</v>
      </c>
      <c r="E147" s="243" t="s">
        <v>1</v>
      </c>
      <c r="F147" s="244" t="s">
        <v>143</v>
      </c>
      <c r="G147" s="242"/>
      <c r="H147" s="245">
        <v>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AT147" s="251" t="s">
        <v>141</v>
      </c>
      <c r="AU147" s="251" t="s">
        <v>139</v>
      </c>
      <c r="AV147" s="13" t="s">
        <v>139</v>
      </c>
      <c r="AW147" s="13" t="s">
        <v>30</v>
      </c>
      <c r="AX147" s="13" t="s">
        <v>74</v>
      </c>
      <c r="AY147" s="251" t="s">
        <v>128</v>
      </c>
    </row>
    <row r="148" s="1" customFormat="1" ht="16.5" customHeight="1">
      <c r="B148" s="38"/>
      <c r="C148" s="217" t="s">
        <v>205</v>
      </c>
      <c r="D148" s="217" t="s">
        <v>133</v>
      </c>
      <c r="E148" s="218" t="s">
        <v>206</v>
      </c>
      <c r="F148" s="219" t="s">
        <v>207</v>
      </c>
      <c r="G148" s="220" t="s">
        <v>202</v>
      </c>
      <c r="H148" s="221">
        <v>90</v>
      </c>
      <c r="I148" s="222"/>
      <c r="J148" s="223">
        <f>ROUND(I148*H148,2)</f>
        <v>0</v>
      </c>
      <c r="K148" s="219" t="s">
        <v>137</v>
      </c>
      <c r="L148" s="43"/>
      <c r="M148" s="224" t="s">
        <v>1</v>
      </c>
      <c r="N148" s="225" t="s">
        <v>38</v>
      </c>
      <c r="O148" s="79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17" t="s">
        <v>138</v>
      </c>
      <c r="AT148" s="17" t="s">
        <v>133</v>
      </c>
      <c r="AU148" s="17" t="s">
        <v>139</v>
      </c>
      <c r="AY148" s="17" t="s">
        <v>128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74</v>
      </c>
      <c r="BK148" s="228">
        <f>ROUND(I148*H148,2)</f>
        <v>0</v>
      </c>
      <c r="BL148" s="17" t="s">
        <v>138</v>
      </c>
      <c r="BM148" s="17" t="s">
        <v>208</v>
      </c>
    </row>
    <row r="149" s="12" customFormat="1">
      <c r="B149" s="229"/>
      <c r="C149" s="230"/>
      <c r="D149" s="231" t="s">
        <v>141</v>
      </c>
      <c r="E149" s="232" t="s">
        <v>1</v>
      </c>
      <c r="F149" s="233" t="s">
        <v>209</v>
      </c>
      <c r="G149" s="230"/>
      <c r="H149" s="234">
        <v>90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141</v>
      </c>
      <c r="AU149" s="240" t="s">
        <v>139</v>
      </c>
      <c r="AV149" s="12" t="s">
        <v>76</v>
      </c>
      <c r="AW149" s="12" t="s">
        <v>30</v>
      </c>
      <c r="AX149" s="12" t="s">
        <v>67</v>
      </c>
      <c r="AY149" s="240" t="s">
        <v>128</v>
      </c>
    </row>
    <row r="150" s="13" customFormat="1">
      <c r="B150" s="241"/>
      <c r="C150" s="242"/>
      <c r="D150" s="231" t="s">
        <v>141</v>
      </c>
      <c r="E150" s="243" t="s">
        <v>1</v>
      </c>
      <c r="F150" s="244" t="s">
        <v>143</v>
      </c>
      <c r="G150" s="242"/>
      <c r="H150" s="245">
        <v>90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AT150" s="251" t="s">
        <v>141</v>
      </c>
      <c r="AU150" s="251" t="s">
        <v>139</v>
      </c>
      <c r="AV150" s="13" t="s">
        <v>139</v>
      </c>
      <c r="AW150" s="13" t="s">
        <v>30</v>
      </c>
      <c r="AX150" s="13" t="s">
        <v>74</v>
      </c>
      <c r="AY150" s="251" t="s">
        <v>128</v>
      </c>
    </row>
    <row r="151" s="1" customFormat="1" ht="16.5" customHeight="1">
      <c r="B151" s="38"/>
      <c r="C151" s="217" t="s">
        <v>8</v>
      </c>
      <c r="D151" s="217" t="s">
        <v>133</v>
      </c>
      <c r="E151" s="218" t="s">
        <v>210</v>
      </c>
      <c r="F151" s="219" t="s">
        <v>211</v>
      </c>
      <c r="G151" s="220" t="s">
        <v>202</v>
      </c>
      <c r="H151" s="221">
        <v>1</v>
      </c>
      <c r="I151" s="222"/>
      <c r="J151" s="223">
        <f>ROUND(I151*H151,2)</f>
        <v>0</v>
      </c>
      <c r="K151" s="219" t="s">
        <v>137</v>
      </c>
      <c r="L151" s="43"/>
      <c r="M151" s="224" t="s">
        <v>1</v>
      </c>
      <c r="N151" s="225" t="s">
        <v>38</v>
      </c>
      <c r="O151" s="7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17" t="s">
        <v>138</v>
      </c>
      <c r="AT151" s="17" t="s">
        <v>133</v>
      </c>
      <c r="AU151" s="17" t="s">
        <v>139</v>
      </c>
      <c r="AY151" s="17" t="s">
        <v>128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74</v>
      </c>
      <c r="BK151" s="228">
        <f>ROUND(I151*H151,2)</f>
        <v>0</v>
      </c>
      <c r="BL151" s="17" t="s">
        <v>138</v>
      </c>
      <c r="BM151" s="17" t="s">
        <v>212</v>
      </c>
    </row>
    <row r="152" s="12" customFormat="1">
      <c r="B152" s="229"/>
      <c r="C152" s="230"/>
      <c r="D152" s="231" t="s">
        <v>141</v>
      </c>
      <c r="E152" s="232" t="s">
        <v>1</v>
      </c>
      <c r="F152" s="233" t="s">
        <v>74</v>
      </c>
      <c r="G152" s="230"/>
      <c r="H152" s="234">
        <v>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141</v>
      </c>
      <c r="AU152" s="240" t="s">
        <v>139</v>
      </c>
      <c r="AV152" s="12" t="s">
        <v>76</v>
      </c>
      <c r="AW152" s="12" t="s">
        <v>30</v>
      </c>
      <c r="AX152" s="12" t="s">
        <v>67</v>
      </c>
      <c r="AY152" s="240" t="s">
        <v>128</v>
      </c>
    </row>
    <row r="153" s="13" customFormat="1">
      <c r="B153" s="241"/>
      <c r="C153" s="242"/>
      <c r="D153" s="231" t="s">
        <v>141</v>
      </c>
      <c r="E153" s="243" t="s">
        <v>1</v>
      </c>
      <c r="F153" s="244" t="s">
        <v>143</v>
      </c>
      <c r="G153" s="242"/>
      <c r="H153" s="245">
        <v>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AT153" s="251" t="s">
        <v>141</v>
      </c>
      <c r="AU153" s="251" t="s">
        <v>139</v>
      </c>
      <c r="AV153" s="13" t="s">
        <v>139</v>
      </c>
      <c r="AW153" s="13" t="s">
        <v>30</v>
      </c>
      <c r="AX153" s="13" t="s">
        <v>74</v>
      </c>
      <c r="AY153" s="251" t="s">
        <v>128</v>
      </c>
    </row>
    <row r="154" s="11" customFormat="1" ht="20.88" customHeight="1">
      <c r="B154" s="201"/>
      <c r="C154" s="202"/>
      <c r="D154" s="203" t="s">
        <v>66</v>
      </c>
      <c r="E154" s="215" t="s">
        <v>213</v>
      </c>
      <c r="F154" s="215" t="s">
        <v>214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SUM(P155:P157)</f>
        <v>0</v>
      </c>
      <c r="Q154" s="209"/>
      <c r="R154" s="210">
        <f>SUM(R155:R157)</f>
        <v>0.017600000000000001</v>
      </c>
      <c r="S154" s="209"/>
      <c r="T154" s="211">
        <f>SUM(T155:T157)</f>
        <v>0</v>
      </c>
      <c r="AR154" s="212" t="s">
        <v>74</v>
      </c>
      <c r="AT154" s="213" t="s">
        <v>66</v>
      </c>
      <c r="AU154" s="213" t="s">
        <v>76</v>
      </c>
      <c r="AY154" s="212" t="s">
        <v>128</v>
      </c>
      <c r="BK154" s="214">
        <f>SUM(BK155:BK157)</f>
        <v>0</v>
      </c>
    </row>
    <row r="155" s="1" customFormat="1" ht="16.5" customHeight="1">
      <c r="B155" s="38"/>
      <c r="C155" s="217" t="s">
        <v>215</v>
      </c>
      <c r="D155" s="217" t="s">
        <v>133</v>
      </c>
      <c r="E155" s="218" t="s">
        <v>216</v>
      </c>
      <c r="F155" s="219" t="s">
        <v>217</v>
      </c>
      <c r="G155" s="220" t="s">
        <v>136</v>
      </c>
      <c r="H155" s="221">
        <v>440</v>
      </c>
      <c r="I155" s="222"/>
      <c r="J155" s="223">
        <f>ROUND(I155*H155,2)</f>
        <v>0</v>
      </c>
      <c r="K155" s="219" t="s">
        <v>137</v>
      </c>
      <c r="L155" s="43"/>
      <c r="M155" s="224" t="s">
        <v>1</v>
      </c>
      <c r="N155" s="225" t="s">
        <v>38</v>
      </c>
      <c r="O155" s="79"/>
      <c r="P155" s="226">
        <f>O155*H155</f>
        <v>0</v>
      </c>
      <c r="Q155" s="226">
        <v>4.0000000000000003E-05</v>
      </c>
      <c r="R155" s="226">
        <f>Q155*H155</f>
        <v>0.017600000000000001</v>
      </c>
      <c r="S155" s="226">
        <v>0</v>
      </c>
      <c r="T155" s="227">
        <f>S155*H155</f>
        <v>0</v>
      </c>
      <c r="AR155" s="17" t="s">
        <v>138</v>
      </c>
      <c r="AT155" s="17" t="s">
        <v>133</v>
      </c>
      <c r="AU155" s="17" t="s">
        <v>139</v>
      </c>
      <c r="AY155" s="17" t="s">
        <v>128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74</v>
      </c>
      <c r="BK155" s="228">
        <f>ROUND(I155*H155,2)</f>
        <v>0</v>
      </c>
      <c r="BL155" s="17" t="s">
        <v>138</v>
      </c>
      <c r="BM155" s="17" t="s">
        <v>218</v>
      </c>
    </row>
    <row r="156" s="12" customFormat="1">
      <c r="B156" s="229"/>
      <c r="C156" s="230"/>
      <c r="D156" s="231" t="s">
        <v>141</v>
      </c>
      <c r="E156" s="232" t="s">
        <v>1</v>
      </c>
      <c r="F156" s="233" t="s">
        <v>219</v>
      </c>
      <c r="G156" s="230"/>
      <c r="H156" s="234">
        <v>440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141</v>
      </c>
      <c r="AU156" s="240" t="s">
        <v>139</v>
      </c>
      <c r="AV156" s="12" t="s">
        <v>76</v>
      </c>
      <c r="AW156" s="12" t="s">
        <v>30</v>
      </c>
      <c r="AX156" s="12" t="s">
        <v>67</v>
      </c>
      <c r="AY156" s="240" t="s">
        <v>128</v>
      </c>
    </row>
    <row r="157" s="13" customFormat="1">
      <c r="B157" s="241"/>
      <c r="C157" s="242"/>
      <c r="D157" s="231" t="s">
        <v>141</v>
      </c>
      <c r="E157" s="243" t="s">
        <v>1</v>
      </c>
      <c r="F157" s="244" t="s">
        <v>143</v>
      </c>
      <c r="G157" s="242"/>
      <c r="H157" s="245">
        <v>440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AT157" s="251" t="s">
        <v>141</v>
      </c>
      <c r="AU157" s="251" t="s">
        <v>139</v>
      </c>
      <c r="AV157" s="13" t="s">
        <v>139</v>
      </c>
      <c r="AW157" s="13" t="s">
        <v>30</v>
      </c>
      <c r="AX157" s="13" t="s">
        <v>74</v>
      </c>
      <c r="AY157" s="251" t="s">
        <v>128</v>
      </c>
    </row>
    <row r="158" s="11" customFormat="1" ht="20.88" customHeight="1">
      <c r="B158" s="201"/>
      <c r="C158" s="202"/>
      <c r="D158" s="203" t="s">
        <v>66</v>
      </c>
      <c r="E158" s="215" t="s">
        <v>220</v>
      </c>
      <c r="F158" s="215" t="s">
        <v>221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SUM(P159:P164)</f>
        <v>0</v>
      </c>
      <c r="Q158" s="209"/>
      <c r="R158" s="210">
        <f>SUM(R159:R164)</f>
        <v>0</v>
      </c>
      <c r="S158" s="209"/>
      <c r="T158" s="211">
        <f>SUM(T159:T164)</f>
        <v>7.2409999999999997</v>
      </c>
      <c r="AR158" s="212" t="s">
        <v>74</v>
      </c>
      <c r="AT158" s="213" t="s">
        <v>66</v>
      </c>
      <c r="AU158" s="213" t="s">
        <v>76</v>
      </c>
      <c r="AY158" s="212" t="s">
        <v>128</v>
      </c>
      <c r="BK158" s="214">
        <f>SUM(BK159:BK164)</f>
        <v>0</v>
      </c>
    </row>
    <row r="159" s="1" customFormat="1" ht="16.5" customHeight="1">
      <c r="B159" s="38"/>
      <c r="C159" s="217" t="s">
        <v>222</v>
      </c>
      <c r="D159" s="217" t="s">
        <v>133</v>
      </c>
      <c r="E159" s="218" t="s">
        <v>223</v>
      </c>
      <c r="F159" s="219" t="s">
        <v>224</v>
      </c>
      <c r="G159" s="220" t="s">
        <v>136</v>
      </c>
      <c r="H159" s="221">
        <v>144.81999999999999</v>
      </c>
      <c r="I159" s="222"/>
      <c r="J159" s="223">
        <f>ROUND(I159*H159,2)</f>
        <v>0</v>
      </c>
      <c r="K159" s="219" t="s">
        <v>137</v>
      </c>
      <c r="L159" s="43"/>
      <c r="M159" s="224" t="s">
        <v>1</v>
      </c>
      <c r="N159" s="225" t="s">
        <v>38</v>
      </c>
      <c r="O159" s="79"/>
      <c r="P159" s="226">
        <f>O159*H159</f>
        <v>0</v>
      </c>
      <c r="Q159" s="226">
        <v>0</v>
      </c>
      <c r="R159" s="226">
        <f>Q159*H159</f>
        <v>0</v>
      </c>
      <c r="S159" s="226">
        <v>0.050000000000000003</v>
      </c>
      <c r="T159" s="227">
        <f>S159*H159</f>
        <v>7.2409999999999997</v>
      </c>
      <c r="AR159" s="17" t="s">
        <v>138</v>
      </c>
      <c r="AT159" s="17" t="s">
        <v>133</v>
      </c>
      <c r="AU159" s="17" t="s">
        <v>139</v>
      </c>
      <c r="AY159" s="17" t="s">
        <v>128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74</v>
      </c>
      <c r="BK159" s="228">
        <f>ROUND(I159*H159,2)</f>
        <v>0</v>
      </c>
      <c r="BL159" s="17" t="s">
        <v>138</v>
      </c>
      <c r="BM159" s="17" t="s">
        <v>225</v>
      </c>
    </row>
    <row r="160" s="12" customFormat="1">
      <c r="B160" s="229"/>
      <c r="C160" s="230"/>
      <c r="D160" s="231" t="s">
        <v>141</v>
      </c>
      <c r="E160" s="232" t="s">
        <v>1</v>
      </c>
      <c r="F160" s="233" t="s">
        <v>142</v>
      </c>
      <c r="G160" s="230"/>
      <c r="H160" s="234">
        <v>63.700000000000003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141</v>
      </c>
      <c r="AU160" s="240" t="s">
        <v>139</v>
      </c>
      <c r="AV160" s="12" t="s">
        <v>76</v>
      </c>
      <c r="AW160" s="12" t="s">
        <v>30</v>
      </c>
      <c r="AX160" s="12" t="s">
        <v>67</v>
      </c>
      <c r="AY160" s="240" t="s">
        <v>128</v>
      </c>
    </row>
    <row r="161" s="13" customFormat="1">
      <c r="B161" s="241"/>
      <c r="C161" s="242"/>
      <c r="D161" s="231" t="s">
        <v>141</v>
      </c>
      <c r="E161" s="243" t="s">
        <v>1</v>
      </c>
      <c r="F161" s="244" t="s">
        <v>143</v>
      </c>
      <c r="G161" s="242"/>
      <c r="H161" s="245">
        <v>63.700000000000003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AT161" s="251" t="s">
        <v>141</v>
      </c>
      <c r="AU161" s="251" t="s">
        <v>139</v>
      </c>
      <c r="AV161" s="13" t="s">
        <v>139</v>
      </c>
      <c r="AW161" s="13" t="s">
        <v>30</v>
      </c>
      <c r="AX161" s="13" t="s">
        <v>67</v>
      </c>
      <c r="AY161" s="251" t="s">
        <v>128</v>
      </c>
    </row>
    <row r="162" s="12" customFormat="1">
      <c r="B162" s="229"/>
      <c r="C162" s="230"/>
      <c r="D162" s="231" t="s">
        <v>141</v>
      </c>
      <c r="E162" s="232" t="s">
        <v>1</v>
      </c>
      <c r="F162" s="233" t="s">
        <v>144</v>
      </c>
      <c r="G162" s="230"/>
      <c r="H162" s="234">
        <v>81.120000000000005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141</v>
      </c>
      <c r="AU162" s="240" t="s">
        <v>139</v>
      </c>
      <c r="AV162" s="12" t="s">
        <v>76</v>
      </c>
      <c r="AW162" s="12" t="s">
        <v>30</v>
      </c>
      <c r="AX162" s="12" t="s">
        <v>67</v>
      </c>
      <c r="AY162" s="240" t="s">
        <v>128</v>
      </c>
    </row>
    <row r="163" s="13" customFormat="1">
      <c r="B163" s="241"/>
      <c r="C163" s="242"/>
      <c r="D163" s="231" t="s">
        <v>141</v>
      </c>
      <c r="E163" s="243" t="s">
        <v>1</v>
      </c>
      <c r="F163" s="244" t="s">
        <v>143</v>
      </c>
      <c r="G163" s="242"/>
      <c r="H163" s="245">
        <v>81.120000000000005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141</v>
      </c>
      <c r="AU163" s="251" t="s">
        <v>139</v>
      </c>
      <c r="AV163" s="13" t="s">
        <v>139</v>
      </c>
      <c r="AW163" s="13" t="s">
        <v>30</v>
      </c>
      <c r="AX163" s="13" t="s">
        <v>67</v>
      </c>
      <c r="AY163" s="251" t="s">
        <v>128</v>
      </c>
    </row>
    <row r="164" s="14" customFormat="1">
      <c r="B164" s="252"/>
      <c r="C164" s="253"/>
      <c r="D164" s="231" t="s">
        <v>141</v>
      </c>
      <c r="E164" s="254" t="s">
        <v>1</v>
      </c>
      <c r="F164" s="255" t="s">
        <v>145</v>
      </c>
      <c r="G164" s="253"/>
      <c r="H164" s="256">
        <v>144.81999999999999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AT164" s="262" t="s">
        <v>141</v>
      </c>
      <c r="AU164" s="262" t="s">
        <v>139</v>
      </c>
      <c r="AV164" s="14" t="s">
        <v>138</v>
      </c>
      <c r="AW164" s="14" t="s">
        <v>30</v>
      </c>
      <c r="AX164" s="14" t="s">
        <v>74</v>
      </c>
      <c r="AY164" s="262" t="s">
        <v>128</v>
      </c>
    </row>
    <row r="165" s="11" customFormat="1" ht="22.8" customHeight="1">
      <c r="B165" s="201"/>
      <c r="C165" s="202"/>
      <c r="D165" s="203" t="s">
        <v>66</v>
      </c>
      <c r="E165" s="215" t="s">
        <v>226</v>
      </c>
      <c r="F165" s="215" t="s">
        <v>227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SUM(P166:P181)</f>
        <v>0</v>
      </c>
      <c r="Q165" s="209"/>
      <c r="R165" s="210">
        <f>SUM(R166:R181)</f>
        <v>0</v>
      </c>
      <c r="S165" s="209"/>
      <c r="T165" s="211">
        <f>SUM(T166:T181)</f>
        <v>0</v>
      </c>
      <c r="AR165" s="212" t="s">
        <v>74</v>
      </c>
      <c r="AT165" s="213" t="s">
        <v>66</v>
      </c>
      <c r="AU165" s="213" t="s">
        <v>74</v>
      </c>
      <c r="AY165" s="212" t="s">
        <v>128</v>
      </c>
      <c r="BK165" s="214">
        <f>SUM(BK166:BK181)</f>
        <v>0</v>
      </c>
    </row>
    <row r="166" s="1" customFormat="1" ht="16.5" customHeight="1">
      <c r="B166" s="38"/>
      <c r="C166" s="217" t="s">
        <v>228</v>
      </c>
      <c r="D166" s="217" t="s">
        <v>133</v>
      </c>
      <c r="E166" s="218" t="s">
        <v>229</v>
      </c>
      <c r="F166" s="219" t="s">
        <v>230</v>
      </c>
      <c r="G166" s="220" t="s">
        <v>231</v>
      </c>
      <c r="H166" s="221">
        <v>53.311</v>
      </c>
      <c r="I166" s="222"/>
      <c r="J166" s="223">
        <f>ROUND(I166*H166,2)</f>
        <v>0</v>
      </c>
      <c r="K166" s="219" t="s">
        <v>137</v>
      </c>
      <c r="L166" s="43"/>
      <c r="M166" s="224" t="s">
        <v>1</v>
      </c>
      <c r="N166" s="225" t="s">
        <v>38</v>
      </c>
      <c r="O166" s="79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17" t="s">
        <v>138</v>
      </c>
      <c r="AT166" s="17" t="s">
        <v>133</v>
      </c>
      <c r="AU166" s="17" t="s">
        <v>76</v>
      </c>
      <c r="AY166" s="17" t="s">
        <v>128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74</v>
      </c>
      <c r="BK166" s="228">
        <f>ROUND(I166*H166,2)</f>
        <v>0</v>
      </c>
      <c r="BL166" s="17" t="s">
        <v>138</v>
      </c>
      <c r="BM166" s="17" t="s">
        <v>232</v>
      </c>
    </row>
    <row r="167" s="1" customFormat="1" ht="16.5" customHeight="1">
      <c r="B167" s="38"/>
      <c r="C167" s="217" t="s">
        <v>233</v>
      </c>
      <c r="D167" s="217" t="s">
        <v>133</v>
      </c>
      <c r="E167" s="218" t="s">
        <v>234</v>
      </c>
      <c r="F167" s="219" t="s">
        <v>235</v>
      </c>
      <c r="G167" s="220" t="s">
        <v>231</v>
      </c>
      <c r="H167" s="221">
        <v>799.51499999999999</v>
      </c>
      <c r="I167" s="222"/>
      <c r="J167" s="223">
        <f>ROUND(I167*H167,2)</f>
        <v>0</v>
      </c>
      <c r="K167" s="219" t="s">
        <v>137</v>
      </c>
      <c r="L167" s="43"/>
      <c r="M167" s="224" t="s">
        <v>1</v>
      </c>
      <c r="N167" s="225" t="s">
        <v>38</v>
      </c>
      <c r="O167" s="79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17" t="s">
        <v>138</v>
      </c>
      <c r="AT167" s="17" t="s">
        <v>133</v>
      </c>
      <c r="AU167" s="17" t="s">
        <v>76</v>
      </c>
      <c r="AY167" s="17" t="s">
        <v>128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74</v>
      </c>
      <c r="BK167" s="228">
        <f>ROUND(I167*H167,2)</f>
        <v>0</v>
      </c>
      <c r="BL167" s="17" t="s">
        <v>138</v>
      </c>
      <c r="BM167" s="17" t="s">
        <v>236</v>
      </c>
    </row>
    <row r="168" s="12" customFormat="1">
      <c r="B168" s="229"/>
      <c r="C168" s="230"/>
      <c r="D168" s="231" t="s">
        <v>141</v>
      </c>
      <c r="E168" s="232" t="s">
        <v>1</v>
      </c>
      <c r="F168" s="233" t="s">
        <v>237</v>
      </c>
      <c r="G168" s="230"/>
      <c r="H168" s="234">
        <v>799.51499999999999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141</v>
      </c>
      <c r="AU168" s="240" t="s">
        <v>76</v>
      </c>
      <c r="AV168" s="12" t="s">
        <v>76</v>
      </c>
      <c r="AW168" s="12" t="s">
        <v>30</v>
      </c>
      <c r="AX168" s="12" t="s">
        <v>67</v>
      </c>
      <c r="AY168" s="240" t="s">
        <v>128</v>
      </c>
    </row>
    <row r="169" s="13" customFormat="1">
      <c r="B169" s="241"/>
      <c r="C169" s="242"/>
      <c r="D169" s="231" t="s">
        <v>141</v>
      </c>
      <c r="E169" s="243" t="s">
        <v>1</v>
      </c>
      <c r="F169" s="244" t="s">
        <v>143</v>
      </c>
      <c r="G169" s="242"/>
      <c r="H169" s="245">
        <v>799.51499999999999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AT169" s="251" t="s">
        <v>141</v>
      </c>
      <c r="AU169" s="251" t="s">
        <v>76</v>
      </c>
      <c r="AV169" s="13" t="s">
        <v>139</v>
      </c>
      <c r="AW169" s="13" t="s">
        <v>30</v>
      </c>
      <c r="AX169" s="13" t="s">
        <v>74</v>
      </c>
      <c r="AY169" s="251" t="s">
        <v>128</v>
      </c>
    </row>
    <row r="170" s="1" customFormat="1" ht="16.5" customHeight="1">
      <c r="B170" s="38"/>
      <c r="C170" s="217" t="s">
        <v>238</v>
      </c>
      <c r="D170" s="217" t="s">
        <v>133</v>
      </c>
      <c r="E170" s="218" t="s">
        <v>239</v>
      </c>
      <c r="F170" s="219" t="s">
        <v>240</v>
      </c>
      <c r="G170" s="220" t="s">
        <v>231</v>
      </c>
      <c r="H170" s="221">
        <v>53.311</v>
      </c>
      <c r="I170" s="222"/>
      <c r="J170" s="223">
        <f>ROUND(I170*H170,2)</f>
        <v>0</v>
      </c>
      <c r="K170" s="219" t="s">
        <v>137</v>
      </c>
      <c r="L170" s="43"/>
      <c r="M170" s="224" t="s">
        <v>1</v>
      </c>
      <c r="N170" s="225" t="s">
        <v>38</v>
      </c>
      <c r="O170" s="79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17" t="s">
        <v>138</v>
      </c>
      <c r="AT170" s="17" t="s">
        <v>133</v>
      </c>
      <c r="AU170" s="17" t="s">
        <v>76</v>
      </c>
      <c r="AY170" s="17" t="s">
        <v>128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74</v>
      </c>
      <c r="BK170" s="228">
        <f>ROUND(I170*H170,2)</f>
        <v>0</v>
      </c>
      <c r="BL170" s="17" t="s">
        <v>138</v>
      </c>
      <c r="BM170" s="17" t="s">
        <v>241</v>
      </c>
    </row>
    <row r="171" s="1" customFormat="1" ht="16.5" customHeight="1">
      <c r="B171" s="38"/>
      <c r="C171" s="217" t="s">
        <v>7</v>
      </c>
      <c r="D171" s="217" t="s">
        <v>133</v>
      </c>
      <c r="E171" s="218" t="s">
        <v>242</v>
      </c>
      <c r="F171" s="219" t="s">
        <v>243</v>
      </c>
      <c r="G171" s="220" t="s">
        <v>231</v>
      </c>
      <c r="H171" s="221">
        <v>25</v>
      </c>
      <c r="I171" s="222"/>
      <c r="J171" s="223">
        <f>ROUND(I171*H171,2)</f>
        <v>0</v>
      </c>
      <c r="K171" s="219" t="s">
        <v>137</v>
      </c>
      <c r="L171" s="43"/>
      <c r="M171" s="224" t="s">
        <v>1</v>
      </c>
      <c r="N171" s="225" t="s">
        <v>38</v>
      </c>
      <c r="O171" s="79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17" t="s">
        <v>138</v>
      </c>
      <c r="AT171" s="17" t="s">
        <v>133</v>
      </c>
      <c r="AU171" s="17" t="s">
        <v>76</v>
      </c>
      <c r="AY171" s="17" t="s">
        <v>128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74</v>
      </c>
      <c r="BK171" s="228">
        <f>ROUND(I171*H171,2)</f>
        <v>0</v>
      </c>
      <c r="BL171" s="17" t="s">
        <v>138</v>
      </c>
      <c r="BM171" s="17" t="s">
        <v>244</v>
      </c>
    </row>
    <row r="172" s="12" customFormat="1">
      <c r="B172" s="229"/>
      <c r="C172" s="230"/>
      <c r="D172" s="231" t="s">
        <v>141</v>
      </c>
      <c r="E172" s="232" t="s">
        <v>1</v>
      </c>
      <c r="F172" s="233" t="s">
        <v>245</v>
      </c>
      <c r="G172" s="230"/>
      <c r="H172" s="234">
        <v>25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141</v>
      </c>
      <c r="AU172" s="240" t="s">
        <v>76</v>
      </c>
      <c r="AV172" s="12" t="s">
        <v>76</v>
      </c>
      <c r="AW172" s="12" t="s">
        <v>30</v>
      </c>
      <c r="AX172" s="12" t="s">
        <v>67</v>
      </c>
      <c r="AY172" s="240" t="s">
        <v>128</v>
      </c>
    </row>
    <row r="173" s="13" customFormat="1">
      <c r="B173" s="241"/>
      <c r="C173" s="242"/>
      <c r="D173" s="231" t="s">
        <v>141</v>
      </c>
      <c r="E173" s="243" t="s">
        <v>1</v>
      </c>
      <c r="F173" s="244" t="s">
        <v>143</v>
      </c>
      <c r="G173" s="242"/>
      <c r="H173" s="245">
        <v>25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141</v>
      </c>
      <c r="AU173" s="251" t="s">
        <v>76</v>
      </c>
      <c r="AV173" s="13" t="s">
        <v>139</v>
      </c>
      <c r="AW173" s="13" t="s">
        <v>30</v>
      </c>
      <c r="AX173" s="13" t="s">
        <v>74</v>
      </c>
      <c r="AY173" s="251" t="s">
        <v>128</v>
      </c>
    </row>
    <row r="174" s="1" customFormat="1" ht="16.5" customHeight="1">
      <c r="B174" s="38"/>
      <c r="C174" s="217" t="s">
        <v>246</v>
      </c>
      <c r="D174" s="217" t="s">
        <v>133</v>
      </c>
      <c r="E174" s="218" t="s">
        <v>247</v>
      </c>
      <c r="F174" s="219" t="s">
        <v>248</v>
      </c>
      <c r="G174" s="220" t="s">
        <v>231</v>
      </c>
      <c r="H174" s="221">
        <v>4.7999999999999998</v>
      </c>
      <c r="I174" s="222"/>
      <c r="J174" s="223">
        <f>ROUND(I174*H174,2)</f>
        <v>0</v>
      </c>
      <c r="K174" s="219" t="s">
        <v>137</v>
      </c>
      <c r="L174" s="43"/>
      <c r="M174" s="224" t="s">
        <v>1</v>
      </c>
      <c r="N174" s="225" t="s">
        <v>38</v>
      </c>
      <c r="O174" s="79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17" t="s">
        <v>138</v>
      </c>
      <c r="AT174" s="17" t="s">
        <v>133</v>
      </c>
      <c r="AU174" s="17" t="s">
        <v>76</v>
      </c>
      <c r="AY174" s="17" t="s">
        <v>128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74</v>
      </c>
      <c r="BK174" s="228">
        <f>ROUND(I174*H174,2)</f>
        <v>0</v>
      </c>
      <c r="BL174" s="17" t="s">
        <v>138</v>
      </c>
      <c r="BM174" s="17" t="s">
        <v>249</v>
      </c>
    </row>
    <row r="175" s="12" customFormat="1">
      <c r="B175" s="229"/>
      <c r="C175" s="230"/>
      <c r="D175" s="231" t="s">
        <v>141</v>
      </c>
      <c r="E175" s="232" t="s">
        <v>1</v>
      </c>
      <c r="F175" s="233" t="s">
        <v>250</v>
      </c>
      <c r="G175" s="230"/>
      <c r="H175" s="234">
        <v>4.7999999999999998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141</v>
      </c>
      <c r="AU175" s="240" t="s">
        <v>76</v>
      </c>
      <c r="AV175" s="12" t="s">
        <v>76</v>
      </c>
      <c r="AW175" s="12" t="s">
        <v>30</v>
      </c>
      <c r="AX175" s="12" t="s">
        <v>67</v>
      </c>
      <c r="AY175" s="240" t="s">
        <v>128</v>
      </c>
    </row>
    <row r="176" s="13" customFormat="1">
      <c r="B176" s="241"/>
      <c r="C176" s="242"/>
      <c r="D176" s="231" t="s">
        <v>141</v>
      </c>
      <c r="E176" s="243" t="s">
        <v>1</v>
      </c>
      <c r="F176" s="244" t="s">
        <v>143</v>
      </c>
      <c r="G176" s="242"/>
      <c r="H176" s="245">
        <v>4.7999999999999998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AT176" s="251" t="s">
        <v>141</v>
      </c>
      <c r="AU176" s="251" t="s">
        <v>76</v>
      </c>
      <c r="AV176" s="13" t="s">
        <v>139</v>
      </c>
      <c r="AW176" s="13" t="s">
        <v>30</v>
      </c>
      <c r="AX176" s="13" t="s">
        <v>74</v>
      </c>
      <c r="AY176" s="251" t="s">
        <v>128</v>
      </c>
    </row>
    <row r="177" s="1" customFormat="1" ht="16.5" customHeight="1">
      <c r="B177" s="38"/>
      <c r="C177" s="217" t="s">
        <v>251</v>
      </c>
      <c r="D177" s="217" t="s">
        <v>133</v>
      </c>
      <c r="E177" s="218" t="s">
        <v>252</v>
      </c>
      <c r="F177" s="219" t="s">
        <v>253</v>
      </c>
      <c r="G177" s="220" t="s">
        <v>231</v>
      </c>
      <c r="H177" s="221">
        <v>14.300000000000001</v>
      </c>
      <c r="I177" s="222"/>
      <c r="J177" s="223">
        <f>ROUND(I177*H177,2)</f>
        <v>0</v>
      </c>
      <c r="K177" s="219" t="s">
        <v>137</v>
      </c>
      <c r="L177" s="43"/>
      <c r="M177" s="224" t="s">
        <v>1</v>
      </c>
      <c r="N177" s="225" t="s">
        <v>38</v>
      </c>
      <c r="O177" s="79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17" t="s">
        <v>138</v>
      </c>
      <c r="AT177" s="17" t="s">
        <v>133</v>
      </c>
      <c r="AU177" s="17" t="s">
        <v>76</v>
      </c>
      <c r="AY177" s="17" t="s">
        <v>128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74</v>
      </c>
      <c r="BK177" s="228">
        <f>ROUND(I177*H177,2)</f>
        <v>0</v>
      </c>
      <c r="BL177" s="17" t="s">
        <v>138</v>
      </c>
      <c r="BM177" s="17" t="s">
        <v>254</v>
      </c>
    </row>
    <row r="178" s="12" customFormat="1">
      <c r="B178" s="229"/>
      <c r="C178" s="230"/>
      <c r="D178" s="231" t="s">
        <v>141</v>
      </c>
      <c r="E178" s="232" t="s">
        <v>1</v>
      </c>
      <c r="F178" s="233" t="s">
        <v>255</v>
      </c>
      <c r="G178" s="230"/>
      <c r="H178" s="234">
        <v>14.300000000000001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141</v>
      </c>
      <c r="AU178" s="240" t="s">
        <v>76</v>
      </c>
      <c r="AV178" s="12" t="s">
        <v>76</v>
      </c>
      <c r="AW178" s="12" t="s">
        <v>30</v>
      </c>
      <c r="AX178" s="12" t="s">
        <v>74</v>
      </c>
      <c r="AY178" s="240" t="s">
        <v>128</v>
      </c>
    </row>
    <row r="179" s="1" customFormat="1" ht="16.5" customHeight="1">
      <c r="B179" s="38"/>
      <c r="C179" s="217" t="s">
        <v>256</v>
      </c>
      <c r="D179" s="217" t="s">
        <v>133</v>
      </c>
      <c r="E179" s="218" t="s">
        <v>257</v>
      </c>
      <c r="F179" s="219" t="s">
        <v>258</v>
      </c>
      <c r="G179" s="220" t="s">
        <v>231</v>
      </c>
      <c r="H179" s="221">
        <v>9.5009999999999994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38</v>
      </c>
      <c r="O179" s="79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17" t="s">
        <v>138</v>
      </c>
      <c r="AT179" s="17" t="s">
        <v>133</v>
      </c>
      <c r="AU179" s="17" t="s">
        <v>76</v>
      </c>
      <c r="AY179" s="17" t="s">
        <v>128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74</v>
      </c>
      <c r="BK179" s="228">
        <f>ROUND(I179*H179,2)</f>
        <v>0</v>
      </c>
      <c r="BL179" s="17" t="s">
        <v>138</v>
      </c>
      <c r="BM179" s="17" t="s">
        <v>259</v>
      </c>
    </row>
    <row r="180" s="12" customFormat="1">
      <c r="B180" s="229"/>
      <c r="C180" s="230"/>
      <c r="D180" s="231" t="s">
        <v>141</v>
      </c>
      <c r="E180" s="232" t="s">
        <v>1</v>
      </c>
      <c r="F180" s="233" t="s">
        <v>260</v>
      </c>
      <c r="G180" s="230"/>
      <c r="H180" s="234">
        <v>9.5009999999999994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141</v>
      </c>
      <c r="AU180" s="240" t="s">
        <v>76</v>
      </c>
      <c r="AV180" s="12" t="s">
        <v>76</v>
      </c>
      <c r="AW180" s="12" t="s">
        <v>30</v>
      </c>
      <c r="AX180" s="12" t="s">
        <v>67</v>
      </c>
      <c r="AY180" s="240" t="s">
        <v>128</v>
      </c>
    </row>
    <row r="181" s="13" customFormat="1">
      <c r="B181" s="241"/>
      <c r="C181" s="242"/>
      <c r="D181" s="231" t="s">
        <v>141</v>
      </c>
      <c r="E181" s="243" t="s">
        <v>1</v>
      </c>
      <c r="F181" s="244" t="s">
        <v>143</v>
      </c>
      <c r="G181" s="242"/>
      <c r="H181" s="245">
        <v>9.5009999999999994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AT181" s="251" t="s">
        <v>141</v>
      </c>
      <c r="AU181" s="251" t="s">
        <v>76</v>
      </c>
      <c r="AV181" s="13" t="s">
        <v>139</v>
      </c>
      <c r="AW181" s="13" t="s">
        <v>30</v>
      </c>
      <c r="AX181" s="13" t="s">
        <v>74</v>
      </c>
      <c r="AY181" s="251" t="s">
        <v>128</v>
      </c>
    </row>
    <row r="182" s="11" customFormat="1" ht="22.8" customHeight="1">
      <c r="B182" s="201"/>
      <c r="C182" s="202"/>
      <c r="D182" s="203" t="s">
        <v>66</v>
      </c>
      <c r="E182" s="215" t="s">
        <v>261</v>
      </c>
      <c r="F182" s="215" t="s">
        <v>262</v>
      </c>
      <c r="G182" s="202"/>
      <c r="H182" s="202"/>
      <c r="I182" s="205"/>
      <c r="J182" s="216">
        <f>BK182</f>
        <v>0</v>
      </c>
      <c r="K182" s="202"/>
      <c r="L182" s="207"/>
      <c r="M182" s="208"/>
      <c r="N182" s="209"/>
      <c r="O182" s="209"/>
      <c r="P182" s="210">
        <f>P183</f>
        <v>0</v>
      </c>
      <c r="Q182" s="209"/>
      <c r="R182" s="210">
        <f>R183</f>
        <v>0</v>
      </c>
      <c r="S182" s="209"/>
      <c r="T182" s="211">
        <f>T183</f>
        <v>0</v>
      </c>
      <c r="AR182" s="212" t="s">
        <v>74</v>
      </c>
      <c r="AT182" s="213" t="s">
        <v>66</v>
      </c>
      <c r="AU182" s="213" t="s">
        <v>74</v>
      </c>
      <c r="AY182" s="212" t="s">
        <v>128</v>
      </c>
      <c r="BK182" s="214">
        <f>BK183</f>
        <v>0</v>
      </c>
    </row>
    <row r="183" s="1" customFormat="1" ht="16.5" customHeight="1">
      <c r="B183" s="38"/>
      <c r="C183" s="217" t="s">
        <v>245</v>
      </c>
      <c r="D183" s="217" t="s">
        <v>133</v>
      </c>
      <c r="E183" s="218" t="s">
        <v>263</v>
      </c>
      <c r="F183" s="219" t="s">
        <v>264</v>
      </c>
      <c r="G183" s="220" t="s">
        <v>231</v>
      </c>
      <c r="H183" s="221">
        <v>2.2490000000000001</v>
      </c>
      <c r="I183" s="222"/>
      <c r="J183" s="223">
        <f>ROUND(I183*H183,2)</f>
        <v>0</v>
      </c>
      <c r="K183" s="219" t="s">
        <v>137</v>
      </c>
      <c r="L183" s="43"/>
      <c r="M183" s="224" t="s">
        <v>1</v>
      </c>
      <c r="N183" s="225" t="s">
        <v>38</v>
      </c>
      <c r="O183" s="79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17" t="s">
        <v>138</v>
      </c>
      <c r="AT183" s="17" t="s">
        <v>133</v>
      </c>
      <c r="AU183" s="17" t="s">
        <v>76</v>
      </c>
      <c r="AY183" s="17" t="s">
        <v>128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74</v>
      </c>
      <c r="BK183" s="228">
        <f>ROUND(I183*H183,2)</f>
        <v>0</v>
      </c>
      <c r="BL183" s="17" t="s">
        <v>138</v>
      </c>
      <c r="BM183" s="17" t="s">
        <v>265</v>
      </c>
    </row>
    <row r="184" s="11" customFormat="1" ht="25.92" customHeight="1">
      <c r="B184" s="201"/>
      <c r="C184" s="202"/>
      <c r="D184" s="203" t="s">
        <v>66</v>
      </c>
      <c r="E184" s="204" t="s">
        <v>266</v>
      </c>
      <c r="F184" s="204" t="s">
        <v>267</v>
      </c>
      <c r="G184" s="202"/>
      <c r="H184" s="202"/>
      <c r="I184" s="205"/>
      <c r="J184" s="206">
        <f>BK184</f>
        <v>0</v>
      </c>
      <c r="K184" s="202"/>
      <c r="L184" s="207"/>
      <c r="M184" s="208"/>
      <c r="N184" s="209"/>
      <c r="O184" s="209"/>
      <c r="P184" s="210">
        <f>P185+P190+P195+P313+P414+P448</f>
        <v>0</v>
      </c>
      <c r="Q184" s="209"/>
      <c r="R184" s="210">
        <f>R185+R190+R195+R313+R414+R448</f>
        <v>21.003117370000002</v>
      </c>
      <c r="S184" s="209"/>
      <c r="T184" s="211">
        <f>T185+T190+T195+T313+T414+T448</f>
        <v>46.069769999999998</v>
      </c>
      <c r="AR184" s="212" t="s">
        <v>76</v>
      </c>
      <c r="AT184" s="213" t="s">
        <v>66</v>
      </c>
      <c r="AU184" s="213" t="s">
        <v>67</v>
      </c>
      <c r="AY184" s="212" t="s">
        <v>128</v>
      </c>
      <c r="BK184" s="214">
        <f>BK185+BK190+BK195+BK313+BK414+BK448</f>
        <v>0</v>
      </c>
    </row>
    <row r="185" s="11" customFormat="1" ht="22.8" customHeight="1">
      <c r="B185" s="201"/>
      <c r="C185" s="202"/>
      <c r="D185" s="203" t="s">
        <v>66</v>
      </c>
      <c r="E185" s="215" t="s">
        <v>268</v>
      </c>
      <c r="F185" s="215" t="s">
        <v>269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SUM(P186:P189)</f>
        <v>0</v>
      </c>
      <c r="Q185" s="209"/>
      <c r="R185" s="210">
        <f>SUM(R186:R189)</f>
        <v>0</v>
      </c>
      <c r="S185" s="209"/>
      <c r="T185" s="211">
        <f>SUM(T186:T189)</f>
        <v>4.8360000000000003</v>
      </c>
      <c r="AR185" s="212" t="s">
        <v>76</v>
      </c>
      <c r="AT185" s="213" t="s">
        <v>66</v>
      </c>
      <c r="AU185" s="213" t="s">
        <v>74</v>
      </c>
      <c r="AY185" s="212" t="s">
        <v>128</v>
      </c>
      <c r="BK185" s="214">
        <f>SUM(BK186:BK189)</f>
        <v>0</v>
      </c>
    </row>
    <row r="186" s="1" customFormat="1" ht="16.5" customHeight="1">
      <c r="B186" s="38"/>
      <c r="C186" s="217" t="s">
        <v>270</v>
      </c>
      <c r="D186" s="217" t="s">
        <v>133</v>
      </c>
      <c r="E186" s="218" t="s">
        <v>271</v>
      </c>
      <c r="F186" s="219" t="s">
        <v>272</v>
      </c>
      <c r="G186" s="220" t="s">
        <v>136</v>
      </c>
      <c r="H186" s="221">
        <v>806</v>
      </c>
      <c r="I186" s="222"/>
      <c r="J186" s="223">
        <f>ROUND(I186*H186,2)</f>
        <v>0</v>
      </c>
      <c r="K186" s="219" t="s">
        <v>137</v>
      </c>
      <c r="L186" s="43"/>
      <c r="M186" s="224" t="s">
        <v>1</v>
      </c>
      <c r="N186" s="225" t="s">
        <v>38</v>
      </c>
      <c r="O186" s="79"/>
      <c r="P186" s="226">
        <f>O186*H186</f>
        <v>0</v>
      </c>
      <c r="Q186" s="226">
        <v>0</v>
      </c>
      <c r="R186" s="226">
        <f>Q186*H186</f>
        <v>0</v>
      </c>
      <c r="S186" s="226">
        <v>0.0060000000000000001</v>
      </c>
      <c r="T186" s="227">
        <f>S186*H186</f>
        <v>4.8360000000000003</v>
      </c>
      <c r="AR186" s="17" t="s">
        <v>215</v>
      </c>
      <c r="AT186" s="17" t="s">
        <v>133</v>
      </c>
      <c r="AU186" s="17" t="s">
        <v>76</v>
      </c>
      <c r="AY186" s="17" t="s">
        <v>128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74</v>
      </c>
      <c r="BK186" s="228">
        <f>ROUND(I186*H186,2)</f>
        <v>0</v>
      </c>
      <c r="BL186" s="17" t="s">
        <v>215</v>
      </c>
      <c r="BM186" s="17" t="s">
        <v>273</v>
      </c>
    </row>
    <row r="187" s="12" customFormat="1">
      <c r="B187" s="229"/>
      <c r="C187" s="230"/>
      <c r="D187" s="231" t="s">
        <v>141</v>
      </c>
      <c r="E187" s="232" t="s">
        <v>1</v>
      </c>
      <c r="F187" s="233" t="s">
        <v>274</v>
      </c>
      <c r="G187" s="230"/>
      <c r="H187" s="234">
        <v>806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141</v>
      </c>
      <c r="AU187" s="240" t="s">
        <v>76</v>
      </c>
      <c r="AV187" s="12" t="s">
        <v>76</v>
      </c>
      <c r="AW187" s="12" t="s">
        <v>30</v>
      </c>
      <c r="AX187" s="12" t="s">
        <v>67</v>
      </c>
      <c r="AY187" s="240" t="s">
        <v>128</v>
      </c>
    </row>
    <row r="188" s="13" customFormat="1">
      <c r="B188" s="241"/>
      <c r="C188" s="242"/>
      <c r="D188" s="231" t="s">
        <v>141</v>
      </c>
      <c r="E188" s="243" t="s">
        <v>1</v>
      </c>
      <c r="F188" s="244" t="s">
        <v>143</v>
      </c>
      <c r="G188" s="242"/>
      <c r="H188" s="245">
        <v>806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AT188" s="251" t="s">
        <v>141</v>
      </c>
      <c r="AU188" s="251" t="s">
        <v>76</v>
      </c>
      <c r="AV188" s="13" t="s">
        <v>139</v>
      </c>
      <c r="AW188" s="13" t="s">
        <v>30</v>
      </c>
      <c r="AX188" s="13" t="s">
        <v>67</v>
      </c>
      <c r="AY188" s="251" t="s">
        <v>128</v>
      </c>
    </row>
    <row r="189" s="14" customFormat="1">
      <c r="B189" s="252"/>
      <c r="C189" s="253"/>
      <c r="D189" s="231" t="s">
        <v>141</v>
      </c>
      <c r="E189" s="254" t="s">
        <v>1</v>
      </c>
      <c r="F189" s="255" t="s">
        <v>145</v>
      </c>
      <c r="G189" s="253"/>
      <c r="H189" s="256">
        <v>806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AT189" s="262" t="s">
        <v>141</v>
      </c>
      <c r="AU189" s="262" t="s">
        <v>76</v>
      </c>
      <c r="AV189" s="14" t="s">
        <v>138</v>
      </c>
      <c r="AW189" s="14" t="s">
        <v>30</v>
      </c>
      <c r="AX189" s="14" t="s">
        <v>74</v>
      </c>
      <c r="AY189" s="262" t="s">
        <v>128</v>
      </c>
    </row>
    <row r="190" s="11" customFormat="1" ht="22.8" customHeight="1">
      <c r="B190" s="201"/>
      <c r="C190" s="202"/>
      <c r="D190" s="203" t="s">
        <v>66</v>
      </c>
      <c r="E190" s="215" t="s">
        <v>275</v>
      </c>
      <c r="F190" s="215" t="s">
        <v>276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SUM(P191:P194)</f>
        <v>0</v>
      </c>
      <c r="Q190" s="209"/>
      <c r="R190" s="210">
        <f>SUM(R191:R194)</f>
        <v>0.21629999999999999</v>
      </c>
      <c r="S190" s="209"/>
      <c r="T190" s="211">
        <f>SUM(T191:T194)</f>
        <v>0</v>
      </c>
      <c r="AR190" s="212" t="s">
        <v>76</v>
      </c>
      <c r="AT190" s="213" t="s">
        <v>66</v>
      </c>
      <c r="AU190" s="213" t="s">
        <v>74</v>
      </c>
      <c r="AY190" s="212" t="s">
        <v>128</v>
      </c>
      <c r="BK190" s="214">
        <f>SUM(BK191:BK194)</f>
        <v>0</v>
      </c>
    </row>
    <row r="191" s="1" customFormat="1" ht="16.5" customHeight="1">
      <c r="B191" s="38"/>
      <c r="C191" s="217" t="s">
        <v>277</v>
      </c>
      <c r="D191" s="217" t="s">
        <v>133</v>
      </c>
      <c r="E191" s="218" t="s">
        <v>278</v>
      </c>
      <c r="F191" s="219" t="s">
        <v>279</v>
      </c>
      <c r="G191" s="220" t="s">
        <v>202</v>
      </c>
      <c r="H191" s="221">
        <v>7</v>
      </c>
      <c r="I191" s="222"/>
      <c r="J191" s="223">
        <f>ROUND(I191*H191,2)</f>
        <v>0</v>
      </c>
      <c r="K191" s="219" t="s">
        <v>137</v>
      </c>
      <c r="L191" s="43"/>
      <c r="M191" s="224" t="s">
        <v>1</v>
      </c>
      <c r="N191" s="225" t="s">
        <v>38</v>
      </c>
      <c r="O191" s="79"/>
      <c r="P191" s="226">
        <f>O191*H191</f>
        <v>0</v>
      </c>
      <c r="Q191" s="226">
        <v>0.0309</v>
      </c>
      <c r="R191" s="226">
        <f>Q191*H191</f>
        <v>0.21629999999999999</v>
      </c>
      <c r="S191" s="226">
        <v>0</v>
      </c>
      <c r="T191" s="227">
        <f>S191*H191</f>
        <v>0</v>
      </c>
      <c r="AR191" s="17" t="s">
        <v>215</v>
      </c>
      <c r="AT191" s="17" t="s">
        <v>133</v>
      </c>
      <c r="AU191" s="17" t="s">
        <v>76</v>
      </c>
      <c r="AY191" s="17" t="s">
        <v>128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74</v>
      </c>
      <c r="BK191" s="228">
        <f>ROUND(I191*H191,2)</f>
        <v>0</v>
      </c>
      <c r="BL191" s="17" t="s">
        <v>215</v>
      </c>
      <c r="BM191" s="17" t="s">
        <v>280</v>
      </c>
    </row>
    <row r="192" s="12" customFormat="1">
      <c r="B192" s="229"/>
      <c r="C192" s="230"/>
      <c r="D192" s="231" t="s">
        <v>141</v>
      </c>
      <c r="E192" s="232" t="s">
        <v>1</v>
      </c>
      <c r="F192" s="233" t="s">
        <v>281</v>
      </c>
      <c r="G192" s="230"/>
      <c r="H192" s="234">
        <v>7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141</v>
      </c>
      <c r="AU192" s="240" t="s">
        <v>76</v>
      </c>
      <c r="AV192" s="12" t="s">
        <v>76</v>
      </c>
      <c r="AW192" s="12" t="s">
        <v>30</v>
      </c>
      <c r="AX192" s="12" t="s">
        <v>67</v>
      </c>
      <c r="AY192" s="240" t="s">
        <v>128</v>
      </c>
    </row>
    <row r="193" s="13" customFormat="1">
      <c r="B193" s="241"/>
      <c r="C193" s="242"/>
      <c r="D193" s="231" t="s">
        <v>141</v>
      </c>
      <c r="E193" s="243" t="s">
        <v>1</v>
      </c>
      <c r="F193" s="244" t="s">
        <v>143</v>
      </c>
      <c r="G193" s="242"/>
      <c r="H193" s="245">
        <v>7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AT193" s="251" t="s">
        <v>141</v>
      </c>
      <c r="AU193" s="251" t="s">
        <v>76</v>
      </c>
      <c r="AV193" s="13" t="s">
        <v>139</v>
      </c>
      <c r="AW193" s="13" t="s">
        <v>30</v>
      </c>
      <c r="AX193" s="13" t="s">
        <v>74</v>
      </c>
      <c r="AY193" s="251" t="s">
        <v>128</v>
      </c>
    </row>
    <row r="194" s="1" customFormat="1" ht="16.5" customHeight="1">
      <c r="B194" s="38"/>
      <c r="C194" s="217" t="s">
        <v>282</v>
      </c>
      <c r="D194" s="217" t="s">
        <v>133</v>
      </c>
      <c r="E194" s="218" t="s">
        <v>283</v>
      </c>
      <c r="F194" s="219" t="s">
        <v>284</v>
      </c>
      <c r="G194" s="220" t="s">
        <v>231</v>
      </c>
      <c r="H194" s="221">
        <v>0.216</v>
      </c>
      <c r="I194" s="222"/>
      <c r="J194" s="223">
        <f>ROUND(I194*H194,2)</f>
        <v>0</v>
      </c>
      <c r="K194" s="219" t="s">
        <v>137</v>
      </c>
      <c r="L194" s="43"/>
      <c r="M194" s="224" t="s">
        <v>1</v>
      </c>
      <c r="N194" s="225" t="s">
        <v>38</v>
      </c>
      <c r="O194" s="79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AR194" s="17" t="s">
        <v>215</v>
      </c>
      <c r="AT194" s="17" t="s">
        <v>133</v>
      </c>
      <c r="AU194" s="17" t="s">
        <v>76</v>
      </c>
      <c r="AY194" s="17" t="s">
        <v>128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74</v>
      </c>
      <c r="BK194" s="228">
        <f>ROUND(I194*H194,2)</f>
        <v>0</v>
      </c>
      <c r="BL194" s="17" t="s">
        <v>215</v>
      </c>
      <c r="BM194" s="17" t="s">
        <v>285</v>
      </c>
    </row>
    <row r="195" s="11" customFormat="1" ht="22.8" customHeight="1">
      <c r="B195" s="201"/>
      <c r="C195" s="202"/>
      <c r="D195" s="203" t="s">
        <v>66</v>
      </c>
      <c r="E195" s="215" t="s">
        <v>286</v>
      </c>
      <c r="F195" s="215" t="s">
        <v>287</v>
      </c>
      <c r="G195" s="202"/>
      <c r="H195" s="202"/>
      <c r="I195" s="205"/>
      <c r="J195" s="216">
        <f>BK195</f>
        <v>0</v>
      </c>
      <c r="K195" s="202"/>
      <c r="L195" s="207"/>
      <c r="M195" s="208"/>
      <c r="N195" s="209"/>
      <c r="O195" s="209"/>
      <c r="P195" s="210">
        <f>SUM(P196:P312)</f>
        <v>0</v>
      </c>
      <c r="Q195" s="209"/>
      <c r="R195" s="210">
        <f>SUM(R196:R312)</f>
        <v>12.929999000000001</v>
      </c>
      <c r="S195" s="209"/>
      <c r="T195" s="211">
        <f>SUM(T196:T312)</f>
        <v>25.134799999999998</v>
      </c>
      <c r="AR195" s="212" t="s">
        <v>76</v>
      </c>
      <c r="AT195" s="213" t="s">
        <v>66</v>
      </c>
      <c r="AU195" s="213" t="s">
        <v>74</v>
      </c>
      <c r="AY195" s="212" t="s">
        <v>128</v>
      </c>
      <c r="BK195" s="214">
        <f>SUM(BK196:BK312)</f>
        <v>0</v>
      </c>
    </row>
    <row r="196" s="1" customFormat="1" ht="16.5" customHeight="1">
      <c r="B196" s="38"/>
      <c r="C196" s="217" t="s">
        <v>288</v>
      </c>
      <c r="D196" s="217" t="s">
        <v>133</v>
      </c>
      <c r="E196" s="218" t="s">
        <v>289</v>
      </c>
      <c r="F196" s="219" t="s">
        <v>290</v>
      </c>
      <c r="G196" s="220" t="s">
        <v>151</v>
      </c>
      <c r="H196" s="221">
        <v>140</v>
      </c>
      <c r="I196" s="222"/>
      <c r="J196" s="223">
        <f>ROUND(I196*H196,2)</f>
        <v>0</v>
      </c>
      <c r="K196" s="219" t="s">
        <v>137</v>
      </c>
      <c r="L196" s="43"/>
      <c r="M196" s="224" t="s">
        <v>1</v>
      </c>
      <c r="N196" s="225" t="s">
        <v>38</v>
      </c>
      <c r="O196" s="79"/>
      <c r="P196" s="226">
        <f>O196*H196</f>
        <v>0</v>
      </c>
      <c r="Q196" s="226">
        <v>0</v>
      </c>
      <c r="R196" s="226">
        <f>Q196*H196</f>
        <v>0</v>
      </c>
      <c r="S196" s="226">
        <v>0.014</v>
      </c>
      <c r="T196" s="227">
        <f>S196*H196</f>
        <v>1.96</v>
      </c>
      <c r="AR196" s="17" t="s">
        <v>215</v>
      </c>
      <c r="AT196" s="17" t="s">
        <v>133</v>
      </c>
      <c r="AU196" s="17" t="s">
        <v>76</v>
      </c>
      <c r="AY196" s="17" t="s">
        <v>128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74</v>
      </c>
      <c r="BK196" s="228">
        <f>ROUND(I196*H196,2)</f>
        <v>0</v>
      </c>
      <c r="BL196" s="17" t="s">
        <v>215</v>
      </c>
      <c r="BM196" s="17" t="s">
        <v>291</v>
      </c>
    </row>
    <row r="197" s="15" customFormat="1">
      <c r="B197" s="273"/>
      <c r="C197" s="274"/>
      <c r="D197" s="231" t="s">
        <v>141</v>
      </c>
      <c r="E197" s="275" t="s">
        <v>1</v>
      </c>
      <c r="F197" s="276" t="s">
        <v>292</v>
      </c>
      <c r="G197" s="274"/>
      <c r="H197" s="275" t="s">
        <v>1</v>
      </c>
      <c r="I197" s="277"/>
      <c r="J197" s="274"/>
      <c r="K197" s="274"/>
      <c r="L197" s="278"/>
      <c r="M197" s="279"/>
      <c r="N197" s="280"/>
      <c r="O197" s="280"/>
      <c r="P197" s="280"/>
      <c r="Q197" s="280"/>
      <c r="R197" s="280"/>
      <c r="S197" s="280"/>
      <c r="T197" s="281"/>
      <c r="AT197" s="282" t="s">
        <v>141</v>
      </c>
      <c r="AU197" s="282" t="s">
        <v>76</v>
      </c>
      <c r="AV197" s="15" t="s">
        <v>74</v>
      </c>
      <c r="AW197" s="15" t="s">
        <v>30</v>
      </c>
      <c r="AX197" s="15" t="s">
        <v>67</v>
      </c>
      <c r="AY197" s="282" t="s">
        <v>128</v>
      </c>
    </row>
    <row r="198" s="12" customFormat="1">
      <c r="B198" s="229"/>
      <c r="C198" s="230"/>
      <c r="D198" s="231" t="s">
        <v>141</v>
      </c>
      <c r="E198" s="232" t="s">
        <v>1</v>
      </c>
      <c r="F198" s="233" t="s">
        <v>293</v>
      </c>
      <c r="G198" s="230"/>
      <c r="H198" s="234">
        <v>180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141</v>
      </c>
      <c r="AU198" s="240" t="s">
        <v>76</v>
      </c>
      <c r="AV198" s="12" t="s">
        <v>76</v>
      </c>
      <c r="AW198" s="12" t="s">
        <v>30</v>
      </c>
      <c r="AX198" s="12" t="s">
        <v>67</v>
      </c>
      <c r="AY198" s="240" t="s">
        <v>128</v>
      </c>
    </row>
    <row r="199" s="13" customFormat="1">
      <c r="B199" s="241"/>
      <c r="C199" s="242"/>
      <c r="D199" s="231" t="s">
        <v>141</v>
      </c>
      <c r="E199" s="243" t="s">
        <v>1</v>
      </c>
      <c r="F199" s="244" t="s">
        <v>143</v>
      </c>
      <c r="G199" s="242"/>
      <c r="H199" s="245">
        <v>180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AT199" s="251" t="s">
        <v>141</v>
      </c>
      <c r="AU199" s="251" t="s">
        <v>76</v>
      </c>
      <c r="AV199" s="13" t="s">
        <v>139</v>
      </c>
      <c r="AW199" s="13" t="s">
        <v>30</v>
      </c>
      <c r="AX199" s="13" t="s">
        <v>67</v>
      </c>
      <c r="AY199" s="251" t="s">
        <v>128</v>
      </c>
    </row>
    <row r="200" s="12" customFormat="1">
      <c r="B200" s="229"/>
      <c r="C200" s="230"/>
      <c r="D200" s="231" t="s">
        <v>141</v>
      </c>
      <c r="E200" s="232" t="s">
        <v>1</v>
      </c>
      <c r="F200" s="233" t="s">
        <v>294</v>
      </c>
      <c r="G200" s="230"/>
      <c r="H200" s="234">
        <v>40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141</v>
      </c>
      <c r="AU200" s="240" t="s">
        <v>76</v>
      </c>
      <c r="AV200" s="12" t="s">
        <v>76</v>
      </c>
      <c r="AW200" s="12" t="s">
        <v>30</v>
      </c>
      <c r="AX200" s="12" t="s">
        <v>67</v>
      </c>
      <c r="AY200" s="240" t="s">
        <v>128</v>
      </c>
    </row>
    <row r="201" s="13" customFormat="1">
      <c r="B201" s="241"/>
      <c r="C201" s="242"/>
      <c r="D201" s="231" t="s">
        <v>141</v>
      </c>
      <c r="E201" s="243" t="s">
        <v>1</v>
      </c>
      <c r="F201" s="244" t="s">
        <v>143</v>
      </c>
      <c r="G201" s="242"/>
      <c r="H201" s="245">
        <v>40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AT201" s="251" t="s">
        <v>141</v>
      </c>
      <c r="AU201" s="251" t="s">
        <v>76</v>
      </c>
      <c r="AV201" s="13" t="s">
        <v>139</v>
      </c>
      <c r="AW201" s="13" t="s">
        <v>30</v>
      </c>
      <c r="AX201" s="13" t="s">
        <v>67</v>
      </c>
      <c r="AY201" s="251" t="s">
        <v>128</v>
      </c>
    </row>
    <row r="202" s="12" customFormat="1">
      <c r="B202" s="229"/>
      <c r="C202" s="230"/>
      <c r="D202" s="231" t="s">
        <v>141</v>
      </c>
      <c r="E202" s="232" t="s">
        <v>1</v>
      </c>
      <c r="F202" s="233" t="s">
        <v>295</v>
      </c>
      <c r="G202" s="230"/>
      <c r="H202" s="234">
        <v>70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141</v>
      </c>
      <c r="AU202" s="240" t="s">
        <v>76</v>
      </c>
      <c r="AV202" s="12" t="s">
        <v>76</v>
      </c>
      <c r="AW202" s="12" t="s">
        <v>30</v>
      </c>
      <c r="AX202" s="12" t="s">
        <v>67</v>
      </c>
      <c r="AY202" s="240" t="s">
        <v>128</v>
      </c>
    </row>
    <row r="203" s="13" customFormat="1">
      <c r="B203" s="241"/>
      <c r="C203" s="242"/>
      <c r="D203" s="231" t="s">
        <v>141</v>
      </c>
      <c r="E203" s="243" t="s">
        <v>1</v>
      </c>
      <c r="F203" s="244" t="s">
        <v>143</v>
      </c>
      <c r="G203" s="242"/>
      <c r="H203" s="245">
        <v>70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AT203" s="251" t="s">
        <v>141</v>
      </c>
      <c r="AU203" s="251" t="s">
        <v>76</v>
      </c>
      <c r="AV203" s="13" t="s">
        <v>139</v>
      </c>
      <c r="AW203" s="13" t="s">
        <v>30</v>
      </c>
      <c r="AX203" s="13" t="s">
        <v>67</v>
      </c>
      <c r="AY203" s="251" t="s">
        <v>128</v>
      </c>
    </row>
    <row r="204" s="12" customFormat="1">
      <c r="B204" s="229"/>
      <c r="C204" s="230"/>
      <c r="D204" s="231" t="s">
        <v>141</v>
      </c>
      <c r="E204" s="232" t="s">
        <v>1</v>
      </c>
      <c r="F204" s="233" t="s">
        <v>296</v>
      </c>
      <c r="G204" s="230"/>
      <c r="H204" s="234">
        <v>60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141</v>
      </c>
      <c r="AU204" s="240" t="s">
        <v>76</v>
      </c>
      <c r="AV204" s="12" t="s">
        <v>76</v>
      </c>
      <c r="AW204" s="12" t="s">
        <v>30</v>
      </c>
      <c r="AX204" s="12" t="s">
        <v>67</v>
      </c>
      <c r="AY204" s="240" t="s">
        <v>128</v>
      </c>
    </row>
    <row r="205" s="13" customFormat="1">
      <c r="B205" s="241"/>
      <c r="C205" s="242"/>
      <c r="D205" s="231" t="s">
        <v>141</v>
      </c>
      <c r="E205" s="243" t="s">
        <v>1</v>
      </c>
      <c r="F205" s="244" t="s">
        <v>143</v>
      </c>
      <c r="G205" s="242"/>
      <c r="H205" s="245">
        <v>60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AT205" s="251" t="s">
        <v>141</v>
      </c>
      <c r="AU205" s="251" t="s">
        <v>76</v>
      </c>
      <c r="AV205" s="13" t="s">
        <v>139</v>
      </c>
      <c r="AW205" s="13" t="s">
        <v>30</v>
      </c>
      <c r="AX205" s="13" t="s">
        <v>67</v>
      </c>
      <c r="AY205" s="251" t="s">
        <v>128</v>
      </c>
    </row>
    <row r="206" s="14" customFormat="1">
      <c r="B206" s="252"/>
      <c r="C206" s="253"/>
      <c r="D206" s="231" t="s">
        <v>141</v>
      </c>
      <c r="E206" s="254" t="s">
        <v>1</v>
      </c>
      <c r="F206" s="255" t="s">
        <v>145</v>
      </c>
      <c r="G206" s="253"/>
      <c r="H206" s="256">
        <v>350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AT206" s="262" t="s">
        <v>141</v>
      </c>
      <c r="AU206" s="262" t="s">
        <v>76</v>
      </c>
      <c r="AV206" s="14" t="s">
        <v>138</v>
      </c>
      <c r="AW206" s="14" t="s">
        <v>30</v>
      </c>
      <c r="AX206" s="14" t="s">
        <v>74</v>
      </c>
      <c r="AY206" s="262" t="s">
        <v>128</v>
      </c>
    </row>
    <row r="207" s="12" customFormat="1">
      <c r="B207" s="229"/>
      <c r="C207" s="230"/>
      <c r="D207" s="231" t="s">
        <v>141</v>
      </c>
      <c r="E207" s="230"/>
      <c r="F207" s="233" t="s">
        <v>297</v>
      </c>
      <c r="G207" s="230"/>
      <c r="H207" s="234">
        <v>140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141</v>
      </c>
      <c r="AU207" s="240" t="s">
        <v>76</v>
      </c>
      <c r="AV207" s="12" t="s">
        <v>76</v>
      </c>
      <c r="AW207" s="12" t="s">
        <v>4</v>
      </c>
      <c r="AX207" s="12" t="s">
        <v>74</v>
      </c>
      <c r="AY207" s="240" t="s">
        <v>128</v>
      </c>
    </row>
    <row r="208" s="1" customFormat="1" ht="16.5" customHeight="1">
      <c r="B208" s="38"/>
      <c r="C208" s="217" t="s">
        <v>298</v>
      </c>
      <c r="D208" s="217" t="s">
        <v>133</v>
      </c>
      <c r="E208" s="218" t="s">
        <v>299</v>
      </c>
      <c r="F208" s="219" t="s">
        <v>300</v>
      </c>
      <c r="G208" s="220" t="s">
        <v>151</v>
      </c>
      <c r="H208" s="221">
        <v>316.80000000000001</v>
      </c>
      <c r="I208" s="222"/>
      <c r="J208" s="223">
        <f>ROUND(I208*H208,2)</f>
        <v>0</v>
      </c>
      <c r="K208" s="219" t="s">
        <v>137</v>
      </c>
      <c r="L208" s="43"/>
      <c r="M208" s="224" t="s">
        <v>1</v>
      </c>
      <c r="N208" s="225" t="s">
        <v>38</v>
      </c>
      <c r="O208" s="79"/>
      <c r="P208" s="226">
        <f>O208*H208</f>
        <v>0</v>
      </c>
      <c r="Q208" s="226">
        <v>0</v>
      </c>
      <c r="R208" s="226">
        <f>Q208*H208</f>
        <v>0</v>
      </c>
      <c r="S208" s="226">
        <v>0.024</v>
      </c>
      <c r="T208" s="227">
        <f>S208*H208</f>
        <v>7.6032000000000002</v>
      </c>
      <c r="AR208" s="17" t="s">
        <v>215</v>
      </c>
      <c r="AT208" s="17" t="s">
        <v>133</v>
      </c>
      <c r="AU208" s="17" t="s">
        <v>76</v>
      </c>
      <c r="AY208" s="17" t="s">
        <v>128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74</v>
      </c>
      <c r="BK208" s="228">
        <f>ROUND(I208*H208,2)</f>
        <v>0</v>
      </c>
      <c r="BL208" s="17" t="s">
        <v>215</v>
      </c>
      <c r="BM208" s="17" t="s">
        <v>301</v>
      </c>
    </row>
    <row r="209" s="15" customFormat="1">
      <c r="B209" s="273"/>
      <c r="C209" s="274"/>
      <c r="D209" s="231" t="s">
        <v>141</v>
      </c>
      <c r="E209" s="275" t="s">
        <v>1</v>
      </c>
      <c r="F209" s="276" t="s">
        <v>302</v>
      </c>
      <c r="G209" s="274"/>
      <c r="H209" s="275" t="s">
        <v>1</v>
      </c>
      <c r="I209" s="277"/>
      <c r="J209" s="274"/>
      <c r="K209" s="274"/>
      <c r="L209" s="278"/>
      <c r="M209" s="279"/>
      <c r="N209" s="280"/>
      <c r="O209" s="280"/>
      <c r="P209" s="280"/>
      <c r="Q209" s="280"/>
      <c r="R209" s="280"/>
      <c r="S209" s="280"/>
      <c r="T209" s="281"/>
      <c r="AT209" s="282" t="s">
        <v>141</v>
      </c>
      <c r="AU209" s="282" t="s">
        <v>76</v>
      </c>
      <c r="AV209" s="15" t="s">
        <v>74</v>
      </c>
      <c r="AW209" s="15" t="s">
        <v>30</v>
      </c>
      <c r="AX209" s="15" t="s">
        <v>67</v>
      </c>
      <c r="AY209" s="282" t="s">
        <v>128</v>
      </c>
    </row>
    <row r="210" s="12" customFormat="1">
      <c r="B210" s="229"/>
      <c r="C210" s="230"/>
      <c r="D210" s="231" t="s">
        <v>141</v>
      </c>
      <c r="E210" s="232" t="s">
        <v>1</v>
      </c>
      <c r="F210" s="233" t="s">
        <v>303</v>
      </c>
      <c r="G210" s="230"/>
      <c r="H210" s="234">
        <v>732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141</v>
      </c>
      <c r="AU210" s="240" t="s">
        <v>76</v>
      </c>
      <c r="AV210" s="12" t="s">
        <v>76</v>
      </c>
      <c r="AW210" s="12" t="s">
        <v>30</v>
      </c>
      <c r="AX210" s="12" t="s">
        <v>67</v>
      </c>
      <c r="AY210" s="240" t="s">
        <v>128</v>
      </c>
    </row>
    <row r="211" s="13" customFormat="1">
      <c r="B211" s="241"/>
      <c r="C211" s="242"/>
      <c r="D211" s="231" t="s">
        <v>141</v>
      </c>
      <c r="E211" s="243" t="s">
        <v>1</v>
      </c>
      <c r="F211" s="244" t="s">
        <v>143</v>
      </c>
      <c r="G211" s="242"/>
      <c r="H211" s="245">
        <v>732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AT211" s="251" t="s">
        <v>141</v>
      </c>
      <c r="AU211" s="251" t="s">
        <v>76</v>
      </c>
      <c r="AV211" s="13" t="s">
        <v>139</v>
      </c>
      <c r="AW211" s="13" t="s">
        <v>30</v>
      </c>
      <c r="AX211" s="13" t="s">
        <v>67</v>
      </c>
      <c r="AY211" s="251" t="s">
        <v>128</v>
      </c>
    </row>
    <row r="212" s="12" customFormat="1">
      <c r="B212" s="229"/>
      <c r="C212" s="230"/>
      <c r="D212" s="231" t="s">
        <v>141</v>
      </c>
      <c r="E212" s="232" t="s">
        <v>1</v>
      </c>
      <c r="F212" s="233" t="s">
        <v>304</v>
      </c>
      <c r="G212" s="230"/>
      <c r="H212" s="234">
        <v>60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141</v>
      </c>
      <c r="AU212" s="240" t="s">
        <v>76</v>
      </c>
      <c r="AV212" s="12" t="s">
        <v>76</v>
      </c>
      <c r="AW212" s="12" t="s">
        <v>30</v>
      </c>
      <c r="AX212" s="12" t="s">
        <v>67</v>
      </c>
      <c r="AY212" s="240" t="s">
        <v>128</v>
      </c>
    </row>
    <row r="213" s="13" customFormat="1">
      <c r="B213" s="241"/>
      <c r="C213" s="242"/>
      <c r="D213" s="231" t="s">
        <v>141</v>
      </c>
      <c r="E213" s="243" t="s">
        <v>1</v>
      </c>
      <c r="F213" s="244" t="s">
        <v>143</v>
      </c>
      <c r="G213" s="242"/>
      <c r="H213" s="245">
        <v>60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AT213" s="251" t="s">
        <v>141</v>
      </c>
      <c r="AU213" s="251" t="s">
        <v>76</v>
      </c>
      <c r="AV213" s="13" t="s">
        <v>139</v>
      </c>
      <c r="AW213" s="13" t="s">
        <v>30</v>
      </c>
      <c r="AX213" s="13" t="s">
        <v>67</v>
      </c>
      <c r="AY213" s="251" t="s">
        <v>128</v>
      </c>
    </row>
    <row r="214" s="14" customFormat="1">
      <c r="B214" s="252"/>
      <c r="C214" s="253"/>
      <c r="D214" s="231" t="s">
        <v>141</v>
      </c>
      <c r="E214" s="254" t="s">
        <v>1</v>
      </c>
      <c r="F214" s="255" t="s">
        <v>145</v>
      </c>
      <c r="G214" s="253"/>
      <c r="H214" s="256">
        <v>792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AT214" s="262" t="s">
        <v>141</v>
      </c>
      <c r="AU214" s="262" t="s">
        <v>76</v>
      </c>
      <c r="AV214" s="14" t="s">
        <v>138</v>
      </c>
      <c r="AW214" s="14" t="s">
        <v>30</v>
      </c>
      <c r="AX214" s="14" t="s">
        <v>74</v>
      </c>
      <c r="AY214" s="262" t="s">
        <v>128</v>
      </c>
    </row>
    <row r="215" s="12" customFormat="1">
      <c r="B215" s="229"/>
      <c r="C215" s="230"/>
      <c r="D215" s="231" t="s">
        <v>141</v>
      </c>
      <c r="E215" s="230"/>
      <c r="F215" s="233" t="s">
        <v>305</v>
      </c>
      <c r="G215" s="230"/>
      <c r="H215" s="234">
        <v>316.80000000000001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141</v>
      </c>
      <c r="AU215" s="240" t="s">
        <v>76</v>
      </c>
      <c r="AV215" s="12" t="s">
        <v>76</v>
      </c>
      <c r="AW215" s="12" t="s">
        <v>4</v>
      </c>
      <c r="AX215" s="12" t="s">
        <v>74</v>
      </c>
      <c r="AY215" s="240" t="s">
        <v>128</v>
      </c>
    </row>
    <row r="216" s="1" customFormat="1" ht="16.5" customHeight="1">
      <c r="B216" s="38"/>
      <c r="C216" s="217" t="s">
        <v>306</v>
      </c>
      <c r="D216" s="217" t="s">
        <v>133</v>
      </c>
      <c r="E216" s="218" t="s">
        <v>307</v>
      </c>
      <c r="F216" s="219" t="s">
        <v>308</v>
      </c>
      <c r="G216" s="220" t="s">
        <v>151</v>
      </c>
      <c r="H216" s="221">
        <v>108.8</v>
      </c>
      <c r="I216" s="222"/>
      <c r="J216" s="223">
        <f>ROUND(I216*H216,2)</f>
        <v>0</v>
      </c>
      <c r="K216" s="219" t="s">
        <v>137</v>
      </c>
      <c r="L216" s="43"/>
      <c r="M216" s="224" t="s">
        <v>1</v>
      </c>
      <c r="N216" s="225" t="s">
        <v>38</v>
      </c>
      <c r="O216" s="79"/>
      <c r="P216" s="226">
        <f>O216*H216</f>
        <v>0</v>
      </c>
      <c r="Q216" s="226">
        <v>0</v>
      </c>
      <c r="R216" s="226">
        <f>Q216*H216</f>
        <v>0</v>
      </c>
      <c r="S216" s="226">
        <v>0.032000000000000001</v>
      </c>
      <c r="T216" s="227">
        <f>S216*H216</f>
        <v>3.4815999999999998</v>
      </c>
      <c r="AR216" s="17" t="s">
        <v>215</v>
      </c>
      <c r="AT216" s="17" t="s">
        <v>133</v>
      </c>
      <c r="AU216" s="17" t="s">
        <v>76</v>
      </c>
      <c r="AY216" s="17" t="s">
        <v>128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74</v>
      </c>
      <c r="BK216" s="228">
        <f>ROUND(I216*H216,2)</f>
        <v>0</v>
      </c>
      <c r="BL216" s="17" t="s">
        <v>215</v>
      </c>
      <c r="BM216" s="17" t="s">
        <v>309</v>
      </c>
    </row>
    <row r="217" s="15" customFormat="1">
      <c r="B217" s="273"/>
      <c r="C217" s="274"/>
      <c r="D217" s="231" t="s">
        <v>141</v>
      </c>
      <c r="E217" s="275" t="s">
        <v>1</v>
      </c>
      <c r="F217" s="276" t="s">
        <v>310</v>
      </c>
      <c r="G217" s="274"/>
      <c r="H217" s="275" t="s">
        <v>1</v>
      </c>
      <c r="I217" s="277"/>
      <c r="J217" s="274"/>
      <c r="K217" s="274"/>
      <c r="L217" s="278"/>
      <c r="M217" s="279"/>
      <c r="N217" s="280"/>
      <c r="O217" s="280"/>
      <c r="P217" s="280"/>
      <c r="Q217" s="280"/>
      <c r="R217" s="280"/>
      <c r="S217" s="280"/>
      <c r="T217" s="281"/>
      <c r="AT217" s="282" t="s">
        <v>141</v>
      </c>
      <c r="AU217" s="282" t="s">
        <v>76</v>
      </c>
      <c r="AV217" s="15" t="s">
        <v>74</v>
      </c>
      <c r="AW217" s="15" t="s">
        <v>30</v>
      </c>
      <c r="AX217" s="15" t="s">
        <v>67</v>
      </c>
      <c r="AY217" s="282" t="s">
        <v>128</v>
      </c>
    </row>
    <row r="218" s="12" customFormat="1">
      <c r="B218" s="229"/>
      <c r="C218" s="230"/>
      <c r="D218" s="231" t="s">
        <v>141</v>
      </c>
      <c r="E218" s="232" t="s">
        <v>1</v>
      </c>
      <c r="F218" s="233" t="s">
        <v>311</v>
      </c>
      <c r="G218" s="230"/>
      <c r="H218" s="234">
        <v>89.099999999999994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AT218" s="240" t="s">
        <v>141</v>
      </c>
      <c r="AU218" s="240" t="s">
        <v>76</v>
      </c>
      <c r="AV218" s="12" t="s">
        <v>76</v>
      </c>
      <c r="AW218" s="12" t="s">
        <v>30</v>
      </c>
      <c r="AX218" s="12" t="s">
        <v>67</v>
      </c>
      <c r="AY218" s="240" t="s">
        <v>128</v>
      </c>
    </row>
    <row r="219" s="13" customFormat="1">
      <c r="B219" s="241"/>
      <c r="C219" s="242"/>
      <c r="D219" s="231" t="s">
        <v>141</v>
      </c>
      <c r="E219" s="243" t="s">
        <v>1</v>
      </c>
      <c r="F219" s="244" t="s">
        <v>143</v>
      </c>
      <c r="G219" s="242"/>
      <c r="H219" s="245">
        <v>89.099999999999994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AT219" s="251" t="s">
        <v>141</v>
      </c>
      <c r="AU219" s="251" t="s">
        <v>76</v>
      </c>
      <c r="AV219" s="13" t="s">
        <v>139</v>
      </c>
      <c r="AW219" s="13" t="s">
        <v>30</v>
      </c>
      <c r="AX219" s="13" t="s">
        <v>67</v>
      </c>
      <c r="AY219" s="251" t="s">
        <v>128</v>
      </c>
    </row>
    <row r="220" s="12" customFormat="1">
      <c r="B220" s="229"/>
      <c r="C220" s="230"/>
      <c r="D220" s="231" t="s">
        <v>141</v>
      </c>
      <c r="E220" s="232" t="s">
        <v>1</v>
      </c>
      <c r="F220" s="233" t="s">
        <v>312</v>
      </c>
      <c r="G220" s="230"/>
      <c r="H220" s="234">
        <v>101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AT220" s="240" t="s">
        <v>141</v>
      </c>
      <c r="AU220" s="240" t="s">
        <v>76</v>
      </c>
      <c r="AV220" s="12" t="s">
        <v>76</v>
      </c>
      <c r="AW220" s="12" t="s">
        <v>30</v>
      </c>
      <c r="AX220" s="12" t="s">
        <v>67</v>
      </c>
      <c r="AY220" s="240" t="s">
        <v>128</v>
      </c>
    </row>
    <row r="221" s="13" customFormat="1">
      <c r="B221" s="241"/>
      <c r="C221" s="242"/>
      <c r="D221" s="231" t="s">
        <v>141</v>
      </c>
      <c r="E221" s="243" t="s">
        <v>1</v>
      </c>
      <c r="F221" s="244" t="s">
        <v>143</v>
      </c>
      <c r="G221" s="242"/>
      <c r="H221" s="245">
        <v>101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AT221" s="251" t="s">
        <v>141</v>
      </c>
      <c r="AU221" s="251" t="s">
        <v>76</v>
      </c>
      <c r="AV221" s="13" t="s">
        <v>139</v>
      </c>
      <c r="AW221" s="13" t="s">
        <v>30</v>
      </c>
      <c r="AX221" s="13" t="s">
        <v>67</v>
      </c>
      <c r="AY221" s="251" t="s">
        <v>128</v>
      </c>
    </row>
    <row r="222" s="12" customFormat="1">
      <c r="B222" s="229"/>
      <c r="C222" s="230"/>
      <c r="D222" s="231" t="s">
        <v>141</v>
      </c>
      <c r="E222" s="232" t="s">
        <v>1</v>
      </c>
      <c r="F222" s="233" t="s">
        <v>313</v>
      </c>
      <c r="G222" s="230"/>
      <c r="H222" s="234">
        <v>81.900000000000006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141</v>
      </c>
      <c r="AU222" s="240" t="s">
        <v>76</v>
      </c>
      <c r="AV222" s="12" t="s">
        <v>76</v>
      </c>
      <c r="AW222" s="12" t="s">
        <v>30</v>
      </c>
      <c r="AX222" s="12" t="s">
        <v>67</v>
      </c>
      <c r="AY222" s="240" t="s">
        <v>128</v>
      </c>
    </row>
    <row r="223" s="13" customFormat="1">
      <c r="B223" s="241"/>
      <c r="C223" s="242"/>
      <c r="D223" s="231" t="s">
        <v>141</v>
      </c>
      <c r="E223" s="243" t="s">
        <v>1</v>
      </c>
      <c r="F223" s="244" t="s">
        <v>143</v>
      </c>
      <c r="G223" s="242"/>
      <c r="H223" s="245">
        <v>81.900000000000006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AT223" s="251" t="s">
        <v>141</v>
      </c>
      <c r="AU223" s="251" t="s">
        <v>76</v>
      </c>
      <c r="AV223" s="13" t="s">
        <v>139</v>
      </c>
      <c r="AW223" s="13" t="s">
        <v>30</v>
      </c>
      <c r="AX223" s="13" t="s">
        <v>67</v>
      </c>
      <c r="AY223" s="251" t="s">
        <v>128</v>
      </c>
    </row>
    <row r="224" s="14" customFormat="1">
      <c r="B224" s="252"/>
      <c r="C224" s="253"/>
      <c r="D224" s="231" t="s">
        <v>141</v>
      </c>
      <c r="E224" s="254" t="s">
        <v>1</v>
      </c>
      <c r="F224" s="255" t="s">
        <v>145</v>
      </c>
      <c r="G224" s="253"/>
      <c r="H224" s="256">
        <v>272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AT224" s="262" t="s">
        <v>141</v>
      </c>
      <c r="AU224" s="262" t="s">
        <v>76</v>
      </c>
      <c r="AV224" s="14" t="s">
        <v>138</v>
      </c>
      <c r="AW224" s="14" t="s">
        <v>30</v>
      </c>
      <c r="AX224" s="14" t="s">
        <v>74</v>
      </c>
      <c r="AY224" s="262" t="s">
        <v>128</v>
      </c>
    </row>
    <row r="225" s="12" customFormat="1">
      <c r="B225" s="229"/>
      <c r="C225" s="230"/>
      <c r="D225" s="231" t="s">
        <v>141</v>
      </c>
      <c r="E225" s="230"/>
      <c r="F225" s="233" t="s">
        <v>314</v>
      </c>
      <c r="G225" s="230"/>
      <c r="H225" s="234">
        <v>108.8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141</v>
      </c>
      <c r="AU225" s="240" t="s">
        <v>76</v>
      </c>
      <c r="AV225" s="12" t="s">
        <v>76</v>
      </c>
      <c r="AW225" s="12" t="s">
        <v>4</v>
      </c>
      <c r="AX225" s="12" t="s">
        <v>74</v>
      </c>
      <c r="AY225" s="240" t="s">
        <v>128</v>
      </c>
    </row>
    <row r="226" s="1" customFormat="1" ht="16.5" customHeight="1">
      <c r="B226" s="38"/>
      <c r="C226" s="217" t="s">
        <v>315</v>
      </c>
      <c r="D226" s="217" t="s">
        <v>133</v>
      </c>
      <c r="E226" s="218" t="s">
        <v>316</v>
      </c>
      <c r="F226" s="219" t="s">
        <v>317</v>
      </c>
      <c r="G226" s="220" t="s">
        <v>151</v>
      </c>
      <c r="H226" s="221">
        <v>140</v>
      </c>
      <c r="I226" s="222"/>
      <c r="J226" s="223">
        <f>ROUND(I226*H226,2)</f>
        <v>0</v>
      </c>
      <c r="K226" s="219" t="s">
        <v>137</v>
      </c>
      <c r="L226" s="43"/>
      <c r="M226" s="224" t="s">
        <v>1</v>
      </c>
      <c r="N226" s="225" t="s">
        <v>38</v>
      </c>
      <c r="O226" s="79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AR226" s="17" t="s">
        <v>215</v>
      </c>
      <c r="AT226" s="17" t="s">
        <v>133</v>
      </c>
      <c r="AU226" s="17" t="s">
        <v>76</v>
      </c>
      <c r="AY226" s="17" t="s">
        <v>128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74</v>
      </c>
      <c r="BK226" s="228">
        <f>ROUND(I226*H226,2)</f>
        <v>0</v>
      </c>
      <c r="BL226" s="17" t="s">
        <v>215</v>
      </c>
      <c r="BM226" s="17" t="s">
        <v>318</v>
      </c>
    </row>
    <row r="227" s="15" customFormat="1">
      <c r="B227" s="273"/>
      <c r="C227" s="274"/>
      <c r="D227" s="231" t="s">
        <v>141</v>
      </c>
      <c r="E227" s="275" t="s">
        <v>1</v>
      </c>
      <c r="F227" s="276" t="s">
        <v>292</v>
      </c>
      <c r="G227" s="274"/>
      <c r="H227" s="275" t="s">
        <v>1</v>
      </c>
      <c r="I227" s="277"/>
      <c r="J227" s="274"/>
      <c r="K227" s="274"/>
      <c r="L227" s="278"/>
      <c r="M227" s="279"/>
      <c r="N227" s="280"/>
      <c r="O227" s="280"/>
      <c r="P227" s="280"/>
      <c r="Q227" s="280"/>
      <c r="R227" s="280"/>
      <c r="S227" s="280"/>
      <c r="T227" s="281"/>
      <c r="AT227" s="282" t="s">
        <v>141</v>
      </c>
      <c r="AU227" s="282" t="s">
        <v>76</v>
      </c>
      <c r="AV227" s="15" t="s">
        <v>74</v>
      </c>
      <c r="AW227" s="15" t="s">
        <v>30</v>
      </c>
      <c r="AX227" s="15" t="s">
        <v>67</v>
      </c>
      <c r="AY227" s="282" t="s">
        <v>128</v>
      </c>
    </row>
    <row r="228" s="12" customFormat="1">
      <c r="B228" s="229"/>
      <c r="C228" s="230"/>
      <c r="D228" s="231" t="s">
        <v>141</v>
      </c>
      <c r="E228" s="232" t="s">
        <v>1</v>
      </c>
      <c r="F228" s="233" t="s">
        <v>293</v>
      </c>
      <c r="G228" s="230"/>
      <c r="H228" s="234">
        <v>180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141</v>
      </c>
      <c r="AU228" s="240" t="s">
        <v>76</v>
      </c>
      <c r="AV228" s="12" t="s">
        <v>76</v>
      </c>
      <c r="AW228" s="12" t="s">
        <v>30</v>
      </c>
      <c r="AX228" s="12" t="s">
        <v>67</v>
      </c>
      <c r="AY228" s="240" t="s">
        <v>128</v>
      </c>
    </row>
    <row r="229" s="13" customFormat="1">
      <c r="B229" s="241"/>
      <c r="C229" s="242"/>
      <c r="D229" s="231" t="s">
        <v>141</v>
      </c>
      <c r="E229" s="243" t="s">
        <v>1</v>
      </c>
      <c r="F229" s="244" t="s">
        <v>143</v>
      </c>
      <c r="G229" s="242"/>
      <c r="H229" s="245">
        <v>180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AT229" s="251" t="s">
        <v>141</v>
      </c>
      <c r="AU229" s="251" t="s">
        <v>76</v>
      </c>
      <c r="AV229" s="13" t="s">
        <v>139</v>
      </c>
      <c r="AW229" s="13" t="s">
        <v>30</v>
      </c>
      <c r="AX229" s="13" t="s">
        <v>67</v>
      </c>
      <c r="AY229" s="251" t="s">
        <v>128</v>
      </c>
    </row>
    <row r="230" s="12" customFormat="1">
      <c r="B230" s="229"/>
      <c r="C230" s="230"/>
      <c r="D230" s="231" t="s">
        <v>141</v>
      </c>
      <c r="E230" s="232" t="s">
        <v>1</v>
      </c>
      <c r="F230" s="233" t="s">
        <v>294</v>
      </c>
      <c r="G230" s="230"/>
      <c r="H230" s="234">
        <v>40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AT230" s="240" t="s">
        <v>141</v>
      </c>
      <c r="AU230" s="240" t="s">
        <v>76</v>
      </c>
      <c r="AV230" s="12" t="s">
        <v>76</v>
      </c>
      <c r="AW230" s="12" t="s">
        <v>30</v>
      </c>
      <c r="AX230" s="12" t="s">
        <v>67</v>
      </c>
      <c r="AY230" s="240" t="s">
        <v>128</v>
      </c>
    </row>
    <row r="231" s="13" customFormat="1">
      <c r="B231" s="241"/>
      <c r="C231" s="242"/>
      <c r="D231" s="231" t="s">
        <v>141</v>
      </c>
      <c r="E231" s="243" t="s">
        <v>1</v>
      </c>
      <c r="F231" s="244" t="s">
        <v>143</v>
      </c>
      <c r="G231" s="242"/>
      <c r="H231" s="245">
        <v>40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AT231" s="251" t="s">
        <v>141</v>
      </c>
      <c r="AU231" s="251" t="s">
        <v>76</v>
      </c>
      <c r="AV231" s="13" t="s">
        <v>139</v>
      </c>
      <c r="AW231" s="13" t="s">
        <v>30</v>
      </c>
      <c r="AX231" s="13" t="s">
        <v>67</v>
      </c>
      <c r="AY231" s="251" t="s">
        <v>128</v>
      </c>
    </row>
    <row r="232" s="12" customFormat="1">
      <c r="B232" s="229"/>
      <c r="C232" s="230"/>
      <c r="D232" s="231" t="s">
        <v>141</v>
      </c>
      <c r="E232" s="232" t="s">
        <v>1</v>
      </c>
      <c r="F232" s="233" t="s">
        <v>295</v>
      </c>
      <c r="G232" s="230"/>
      <c r="H232" s="234">
        <v>70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AT232" s="240" t="s">
        <v>141</v>
      </c>
      <c r="AU232" s="240" t="s">
        <v>76</v>
      </c>
      <c r="AV232" s="12" t="s">
        <v>76</v>
      </c>
      <c r="AW232" s="12" t="s">
        <v>30</v>
      </c>
      <c r="AX232" s="12" t="s">
        <v>67</v>
      </c>
      <c r="AY232" s="240" t="s">
        <v>128</v>
      </c>
    </row>
    <row r="233" s="13" customFormat="1">
      <c r="B233" s="241"/>
      <c r="C233" s="242"/>
      <c r="D233" s="231" t="s">
        <v>141</v>
      </c>
      <c r="E233" s="243" t="s">
        <v>1</v>
      </c>
      <c r="F233" s="244" t="s">
        <v>143</v>
      </c>
      <c r="G233" s="242"/>
      <c r="H233" s="245">
        <v>70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AT233" s="251" t="s">
        <v>141</v>
      </c>
      <c r="AU233" s="251" t="s">
        <v>76</v>
      </c>
      <c r="AV233" s="13" t="s">
        <v>139</v>
      </c>
      <c r="AW233" s="13" t="s">
        <v>30</v>
      </c>
      <c r="AX233" s="13" t="s">
        <v>67</v>
      </c>
      <c r="AY233" s="251" t="s">
        <v>128</v>
      </c>
    </row>
    <row r="234" s="12" customFormat="1">
      <c r="B234" s="229"/>
      <c r="C234" s="230"/>
      <c r="D234" s="231" t="s">
        <v>141</v>
      </c>
      <c r="E234" s="232" t="s">
        <v>1</v>
      </c>
      <c r="F234" s="233" t="s">
        <v>296</v>
      </c>
      <c r="G234" s="230"/>
      <c r="H234" s="234">
        <v>60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141</v>
      </c>
      <c r="AU234" s="240" t="s">
        <v>76</v>
      </c>
      <c r="AV234" s="12" t="s">
        <v>76</v>
      </c>
      <c r="AW234" s="12" t="s">
        <v>30</v>
      </c>
      <c r="AX234" s="12" t="s">
        <v>67</v>
      </c>
      <c r="AY234" s="240" t="s">
        <v>128</v>
      </c>
    </row>
    <row r="235" s="13" customFormat="1">
      <c r="B235" s="241"/>
      <c r="C235" s="242"/>
      <c r="D235" s="231" t="s">
        <v>141</v>
      </c>
      <c r="E235" s="243" t="s">
        <v>1</v>
      </c>
      <c r="F235" s="244" t="s">
        <v>143</v>
      </c>
      <c r="G235" s="242"/>
      <c r="H235" s="245">
        <v>60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AT235" s="251" t="s">
        <v>141</v>
      </c>
      <c r="AU235" s="251" t="s">
        <v>76</v>
      </c>
      <c r="AV235" s="13" t="s">
        <v>139</v>
      </c>
      <c r="AW235" s="13" t="s">
        <v>30</v>
      </c>
      <c r="AX235" s="13" t="s">
        <v>67</v>
      </c>
      <c r="AY235" s="251" t="s">
        <v>128</v>
      </c>
    </row>
    <row r="236" s="14" customFormat="1">
      <c r="B236" s="252"/>
      <c r="C236" s="253"/>
      <c r="D236" s="231" t="s">
        <v>141</v>
      </c>
      <c r="E236" s="254" t="s">
        <v>1</v>
      </c>
      <c r="F236" s="255" t="s">
        <v>145</v>
      </c>
      <c r="G236" s="253"/>
      <c r="H236" s="256">
        <v>350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AT236" s="262" t="s">
        <v>141</v>
      </c>
      <c r="AU236" s="262" t="s">
        <v>76</v>
      </c>
      <c r="AV236" s="14" t="s">
        <v>138</v>
      </c>
      <c r="AW236" s="14" t="s">
        <v>30</v>
      </c>
      <c r="AX236" s="14" t="s">
        <v>74</v>
      </c>
      <c r="AY236" s="262" t="s">
        <v>128</v>
      </c>
    </row>
    <row r="237" s="12" customFormat="1">
      <c r="B237" s="229"/>
      <c r="C237" s="230"/>
      <c r="D237" s="231" t="s">
        <v>141</v>
      </c>
      <c r="E237" s="230"/>
      <c r="F237" s="233" t="s">
        <v>297</v>
      </c>
      <c r="G237" s="230"/>
      <c r="H237" s="234">
        <v>140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141</v>
      </c>
      <c r="AU237" s="240" t="s">
        <v>76</v>
      </c>
      <c r="AV237" s="12" t="s">
        <v>76</v>
      </c>
      <c r="AW237" s="12" t="s">
        <v>4</v>
      </c>
      <c r="AX237" s="12" t="s">
        <v>74</v>
      </c>
      <c r="AY237" s="240" t="s">
        <v>128</v>
      </c>
    </row>
    <row r="238" s="1" customFormat="1" ht="16.5" customHeight="1">
      <c r="B238" s="38"/>
      <c r="C238" s="217" t="s">
        <v>319</v>
      </c>
      <c r="D238" s="217" t="s">
        <v>133</v>
      </c>
      <c r="E238" s="218" t="s">
        <v>320</v>
      </c>
      <c r="F238" s="219" t="s">
        <v>321</v>
      </c>
      <c r="G238" s="220" t="s">
        <v>151</v>
      </c>
      <c r="H238" s="221">
        <v>316.80000000000001</v>
      </c>
      <c r="I238" s="222"/>
      <c r="J238" s="223">
        <f>ROUND(I238*H238,2)</f>
        <v>0</v>
      </c>
      <c r="K238" s="219" t="s">
        <v>137</v>
      </c>
      <c r="L238" s="43"/>
      <c r="M238" s="224" t="s">
        <v>1</v>
      </c>
      <c r="N238" s="225" t="s">
        <v>38</v>
      </c>
      <c r="O238" s="79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AR238" s="17" t="s">
        <v>215</v>
      </c>
      <c r="AT238" s="17" t="s">
        <v>133</v>
      </c>
      <c r="AU238" s="17" t="s">
        <v>76</v>
      </c>
      <c r="AY238" s="17" t="s">
        <v>128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74</v>
      </c>
      <c r="BK238" s="228">
        <f>ROUND(I238*H238,2)</f>
        <v>0</v>
      </c>
      <c r="BL238" s="17" t="s">
        <v>215</v>
      </c>
      <c r="BM238" s="17" t="s">
        <v>322</v>
      </c>
    </row>
    <row r="239" s="15" customFormat="1">
      <c r="B239" s="273"/>
      <c r="C239" s="274"/>
      <c r="D239" s="231" t="s">
        <v>141</v>
      </c>
      <c r="E239" s="275" t="s">
        <v>1</v>
      </c>
      <c r="F239" s="276" t="s">
        <v>302</v>
      </c>
      <c r="G239" s="274"/>
      <c r="H239" s="275" t="s">
        <v>1</v>
      </c>
      <c r="I239" s="277"/>
      <c r="J239" s="274"/>
      <c r="K239" s="274"/>
      <c r="L239" s="278"/>
      <c r="M239" s="279"/>
      <c r="N239" s="280"/>
      <c r="O239" s="280"/>
      <c r="P239" s="280"/>
      <c r="Q239" s="280"/>
      <c r="R239" s="280"/>
      <c r="S239" s="280"/>
      <c r="T239" s="281"/>
      <c r="AT239" s="282" t="s">
        <v>141</v>
      </c>
      <c r="AU239" s="282" t="s">
        <v>76</v>
      </c>
      <c r="AV239" s="15" t="s">
        <v>74</v>
      </c>
      <c r="AW239" s="15" t="s">
        <v>30</v>
      </c>
      <c r="AX239" s="15" t="s">
        <v>67</v>
      </c>
      <c r="AY239" s="282" t="s">
        <v>128</v>
      </c>
    </row>
    <row r="240" s="12" customFormat="1">
      <c r="B240" s="229"/>
      <c r="C240" s="230"/>
      <c r="D240" s="231" t="s">
        <v>141</v>
      </c>
      <c r="E240" s="232" t="s">
        <v>1</v>
      </c>
      <c r="F240" s="233" t="s">
        <v>303</v>
      </c>
      <c r="G240" s="230"/>
      <c r="H240" s="234">
        <v>732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141</v>
      </c>
      <c r="AU240" s="240" t="s">
        <v>76</v>
      </c>
      <c r="AV240" s="12" t="s">
        <v>76</v>
      </c>
      <c r="AW240" s="12" t="s">
        <v>30</v>
      </c>
      <c r="AX240" s="12" t="s">
        <v>67</v>
      </c>
      <c r="AY240" s="240" t="s">
        <v>128</v>
      </c>
    </row>
    <row r="241" s="13" customFormat="1">
      <c r="B241" s="241"/>
      <c r="C241" s="242"/>
      <c r="D241" s="231" t="s">
        <v>141</v>
      </c>
      <c r="E241" s="243" t="s">
        <v>1</v>
      </c>
      <c r="F241" s="244" t="s">
        <v>143</v>
      </c>
      <c r="G241" s="242"/>
      <c r="H241" s="245">
        <v>732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AT241" s="251" t="s">
        <v>141</v>
      </c>
      <c r="AU241" s="251" t="s">
        <v>76</v>
      </c>
      <c r="AV241" s="13" t="s">
        <v>139</v>
      </c>
      <c r="AW241" s="13" t="s">
        <v>30</v>
      </c>
      <c r="AX241" s="13" t="s">
        <v>67</v>
      </c>
      <c r="AY241" s="251" t="s">
        <v>128</v>
      </c>
    </row>
    <row r="242" s="12" customFormat="1">
      <c r="B242" s="229"/>
      <c r="C242" s="230"/>
      <c r="D242" s="231" t="s">
        <v>141</v>
      </c>
      <c r="E242" s="232" t="s">
        <v>1</v>
      </c>
      <c r="F242" s="233" t="s">
        <v>323</v>
      </c>
      <c r="G242" s="230"/>
      <c r="H242" s="234">
        <v>60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141</v>
      </c>
      <c r="AU242" s="240" t="s">
        <v>76</v>
      </c>
      <c r="AV242" s="12" t="s">
        <v>76</v>
      </c>
      <c r="AW242" s="12" t="s">
        <v>30</v>
      </c>
      <c r="AX242" s="12" t="s">
        <v>67</v>
      </c>
      <c r="AY242" s="240" t="s">
        <v>128</v>
      </c>
    </row>
    <row r="243" s="13" customFormat="1">
      <c r="B243" s="241"/>
      <c r="C243" s="242"/>
      <c r="D243" s="231" t="s">
        <v>141</v>
      </c>
      <c r="E243" s="243" t="s">
        <v>1</v>
      </c>
      <c r="F243" s="244" t="s">
        <v>143</v>
      </c>
      <c r="G243" s="242"/>
      <c r="H243" s="245">
        <v>60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AT243" s="251" t="s">
        <v>141</v>
      </c>
      <c r="AU243" s="251" t="s">
        <v>76</v>
      </c>
      <c r="AV243" s="13" t="s">
        <v>139</v>
      </c>
      <c r="AW243" s="13" t="s">
        <v>30</v>
      </c>
      <c r="AX243" s="13" t="s">
        <v>67</v>
      </c>
      <c r="AY243" s="251" t="s">
        <v>128</v>
      </c>
    </row>
    <row r="244" s="14" customFormat="1">
      <c r="B244" s="252"/>
      <c r="C244" s="253"/>
      <c r="D244" s="231" t="s">
        <v>141</v>
      </c>
      <c r="E244" s="254" t="s">
        <v>1</v>
      </c>
      <c r="F244" s="255" t="s">
        <v>145</v>
      </c>
      <c r="G244" s="253"/>
      <c r="H244" s="256">
        <v>792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AT244" s="262" t="s">
        <v>141</v>
      </c>
      <c r="AU244" s="262" t="s">
        <v>76</v>
      </c>
      <c r="AV244" s="14" t="s">
        <v>138</v>
      </c>
      <c r="AW244" s="14" t="s">
        <v>30</v>
      </c>
      <c r="AX244" s="14" t="s">
        <v>74</v>
      </c>
      <c r="AY244" s="262" t="s">
        <v>128</v>
      </c>
    </row>
    <row r="245" s="12" customFormat="1">
      <c r="B245" s="229"/>
      <c r="C245" s="230"/>
      <c r="D245" s="231" t="s">
        <v>141</v>
      </c>
      <c r="E245" s="230"/>
      <c r="F245" s="233" t="s">
        <v>305</v>
      </c>
      <c r="G245" s="230"/>
      <c r="H245" s="234">
        <v>316.80000000000001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141</v>
      </c>
      <c r="AU245" s="240" t="s">
        <v>76</v>
      </c>
      <c r="AV245" s="12" t="s">
        <v>76</v>
      </c>
      <c r="AW245" s="12" t="s">
        <v>4</v>
      </c>
      <c r="AX245" s="12" t="s">
        <v>74</v>
      </c>
      <c r="AY245" s="240" t="s">
        <v>128</v>
      </c>
    </row>
    <row r="246" s="1" customFormat="1" ht="16.5" customHeight="1">
      <c r="B246" s="38"/>
      <c r="C246" s="217" t="s">
        <v>324</v>
      </c>
      <c r="D246" s="217" t="s">
        <v>133</v>
      </c>
      <c r="E246" s="218" t="s">
        <v>325</v>
      </c>
      <c r="F246" s="219" t="s">
        <v>326</v>
      </c>
      <c r="G246" s="220" t="s">
        <v>151</v>
      </c>
      <c r="H246" s="221">
        <v>108.8</v>
      </c>
      <c r="I246" s="222"/>
      <c r="J246" s="223">
        <f>ROUND(I246*H246,2)</f>
        <v>0</v>
      </c>
      <c r="K246" s="219" t="s">
        <v>137</v>
      </c>
      <c r="L246" s="43"/>
      <c r="M246" s="224" t="s">
        <v>1</v>
      </c>
      <c r="N246" s="225" t="s">
        <v>38</v>
      </c>
      <c r="O246" s="79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AR246" s="17" t="s">
        <v>215</v>
      </c>
      <c r="AT246" s="17" t="s">
        <v>133</v>
      </c>
      <c r="AU246" s="17" t="s">
        <v>76</v>
      </c>
      <c r="AY246" s="17" t="s">
        <v>128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74</v>
      </c>
      <c r="BK246" s="228">
        <f>ROUND(I246*H246,2)</f>
        <v>0</v>
      </c>
      <c r="BL246" s="17" t="s">
        <v>215</v>
      </c>
      <c r="BM246" s="17" t="s">
        <v>327</v>
      </c>
    </row>
    <row r="247" s="15" customFormat="1">
      <c r="B247" s="273"/>
      <c r="C247" s="274"/>
      <c r="D247" s="231" t="s">
        <v>141</v>
      </c>
      <c r="E247" s="275" t="s">
        <v>1</v>
      </c>
      <c r="F247" s="276" t="s">
        <v>328</v>
      </c>
      <c r="G247" s="274"/>
      <c r="H247" s="275" t="s">
        <v>1</v>
      </c>
      <c r="I247" s="277"/>
      <c r="J247" s="274"/>
      <c r="K247" s="274"/>
      <c r="L247" s="278"/>
      <c r="M247" s="279"/>
      <c r="N247" s="280"/>
      <c r="O247" s="280"/>
      <c r="P247" s="280"/>
      <c r="Q247" s="280"/>
      <c r="R247" s="280"/>
      <c r="S247" s="280"/>
      <c r="T247" s="281"/>
      <c r="AT247" s="282" t="s">
        <v>141</v>
      </c>
      <c r="AU247" s="282" t="s">
        <v>76</v>
      </c>
      <c r="AV247" s="15" t="s">
        <v>74</v>
      </c>
      <c r="AW247" s="15" t="s">
        <v>30</v>
      </c>
      <c r="AX247" s="15" t="s">
        <v>67</v>
      </c>
      <c r="AY247" s="282" t="s">
        <v>128</v>
      </c>
    </row>
    <row r="248" s="12" customFormat="1">
      <c r="B248" s="229"/>
      <c r="C248" s="230"/>
      <c r="D248" s="231" t="s">
        <v>141</v>
      </c>
      <c r="E248" s="232" t="s">
        <v>1</v>
      </c>
      <c r="F248" s="233" t="s">
        <v>311</v>
      </c>
      <c r="G248" s="230"/>
      <c r="H248" s="234">
        <v>89.099999999999994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141</v>
      </c>
      <c r="AU248" s="240" t="s">
        <v>76</v>
      </c>
      <c r="AV248" s="12" t="s">
        <v>76</v>
      </c>
      <c r="AW248" s="12" t="s">
        <v>30</v>
      </c>
      <c r="AX248" s="12" t="s">
        <v>67</v>
      </c>
      <c r="AY248" s="240" t="s">
        <v>128</v>
      </c>
    </row>
    <row r="249" s="13" customFormat="1">
      <c r="B249" s="241"/>
      <c r="C249" s="242"/>
      <c r="D249" s="231" t="s">
        <v>141</v>
      </c>
      <c r="E249" s="243" t="s">
        <v>1</v>
      </c>
      <c r="F249" s="244" t="s">
        <v>143</v>
      </c>
      <c r="G249" s="242"/>
      <c r="H249" s="245">
        <v>89.099999999999994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AT249" s="251" t="s">
        <v>141</v>
      </c>
      <c r="AU249" s="251" t="s">
        <v>76</v>
      </c>
      <c r="AV249" s="13" t="s">
        <v>139</v>
      </c>
      <c r="AW249" s="13" t="s">
        <v>30</v>
      </c>
      <c r="AX249" s="13" t="s">
        <v>67</v>
      </c>
      <c r="AY249" s="251" t="s">
        <v>128</v>
      </c>
    </row>
    <row r="250" s="12" customFormat="1">
      <c r="B250" s="229"/>
      <c r="C250" s="230"/>
      <c r="D250" s="231" t="s">
        <v>141</v>
      </c>
      <c r="E250" s="232" t="s">
        <v>1</v>
      </c>
      <c r="F250" s="233" t="s">
        <v>312</v>
      </c>
      <c r="G250" s="230"/>
      <c r="H250" s="234">
        <v>101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141</v>
      </c>
      <c r="AU250" s="240" t="s">
        <v>76</v>
      </c>
      <c r="AV250" s="12" t="s">
        <v>76</v>
      </c>
      <c r="AW250" s="12" t="s">
        <v>30</v>
      </c>
      <c r="AX250" s="12" t="s">
        <v>67</v>
      </c>
      <c r="AY250" s="240" t="s">
        <v>128</v>
      </c>
    </row>
    <row r="251" s="13" customFormat="1">
      <c r="B251" s="241"/>
      <c r="C251" s="242"/>
      <c r="D251" s="231" t="s">
        <v>141</v>
      </c>
      <c r="E251" s="243" t="s">
        <v>1</v>
      </c>
      <c r="F251" s="244" t="s">
        <v>143</v>
      </c>
      <c r="G251" s="242"/>
      <c r="H251" s="245">
        <v>101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AT251" s="251" t="s">
        <v>141</v>
      </c>
      <c r="AU251" s="251" t="s">
        <v>76</v>
      </c>
      <c r="AV251" s="13" t="s">
        <v>139</v>
      </c>
      <c r="AW251" s="13" t="s">
        <v>30</v>
      </c>
      <c r="AX251" s="13" t="s">
        <v>67</v>
      </c>
      <c r="AY251" s="251" t="s">
        <v>128</v>
      </c>
    </row>
    <row r="252" s="12" customFormat="1">
      <c r="B252" s="229"/>
      <c r="C252" s="230"/>
      <c r="D252" s="231" t="s">
        <v>141</v>
      </c>
      <c r="E252" s="232" t="s">
        <v>1</v>
      </c>
      <c r="F252" s="233" t="s">
        <v>313</v>
      </c>
      <c r="G252" s="230"/>
      <c r="H252" s="234">
        <v>81.900000000000006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141</v>
      </c>
      <c r="AU252" s="240" t="s">
        <v>76</v>
      </c>
      <c r="AV252" s="12" t="s">
        <v>76</v>
      </c>
      <c r="AW252" s="12" t="s">
        <v>30</v>
      </c>
      <c r="AX252" s="12" t="s">
        <v>67</v>
      </c>
      <c r="AY252" s="240" t="s">
        <v>128</v>
      </c>
    </row>
    <row r="253" s="13" customFormat="1">
      <c r="B253" s="241"/>
      <c r="C253" s="242"/>
      <c r="D253" s="231" t="s">
        <v>141</v>
      </c>
      <c r="E253" s="243" t="s">
        <v>1</v>
      </c>
      <c r="F253" s="244" t="s">
        <v>143</v>
      </c>
      <c r="G253" s="242"/>
      <c r="H253" s="245">
        <v>81.900000000000006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AT253" s="251" t="s">
        <v>141</v>
      </c>
      <c r="AU253" s="251" t="s">
        <v>76</v>
      </c>
      <c r="AV253" s="13" t="s">
        <v>139</v>
      </c>
      <c r="AW253" s="13" t="s">
        <v>30</v>
      </c>
      <c r="AX253" s="13" t="s">
        <v>67</v>
      </c>
      <c r="AY253" s="251" t="s">
        <v>128</v>
      </c>
    </row>
    <row r="254" s="14" customFormat="1">
      <c r="B254" s="252"/>
      <c r="C254" s="253"/>
      <c r="D254" s="231" t="s">
        <v>141</v>
      </c>
      <c r="E254" s="254" t="s">
        <v>1</v>
      </c>
      <c r="F254" s="255" t="s">
        <v>145</v>
      </c>
      <c r="G254" s="253"/>
      <c r="H254" s="256">
        <v>272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AT254" s="262" t="s">
        <v>141</v>
      </c>
      <c r="AU254" s="262" t="s">
        <v>76</v>
      </c>
      <c r="AV254" s="14" t="s">
        <v>138</v>
      </c>
      <c r="AW254" s="14" t="s">
        <v>30</v>
      </c>
      <c r="AX254" s="14" t="s">
        <v>74</v>
      </c>
      <c r="AY254" s="262" t="s">
        <v>128</v>
      </c>
    </row>
    <row r="255" s="12" customFormat="1">
      <c r="B255" s="229"/>
      <c r="C255" s="230"/>
      <c r="D255" s="231" t="s">
        <v>141</v>
      </c>
      <c r="E255" s="230"/>
      <c r="F255" s="233" t="s">
        <v>314</v>
      </c>
      <c r="G255" s="230"/>
      <c r="H255" s="234">
        <v>108.8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141</v>
      </c>
      <c r="AU255" s="240" t="s">
        <v>76</v>
      </c>
      <c r="AV255" s="12" t="s">
        <v>76</v>
      </c>
      <c r="AW255" s="12" t="s">
        <v>4</v>
      </c>
      <c r="AX255" s="12" t="s">
        <v>74</v>
      </c>
      <c r="AY255" s="240" t="s">
        <v>128</v>
      </c>
    </row>
    <row r="256" s="1" customFormat="1" ht="16.5" customHeight="1">
      <c r="B256" s="38"/>
      <c r="C256" s="263" t="s">
        <v>329</v>
      </c>
      <c r="D256" s="263" t="s">
        <v>155</v>
      </c>
      <c r="E256" s="264" t="s">
        <v>330</v>
      </c>
      <c r="F256" s="265" t="s">
        <v>331</v>
      </c>
      <c r="G256" s="266" t="s">
        <v>332</v>
      </c>
      <c r="H256" s="267">
        <v>1.823</v>
      </c>
      <c r="I256" s="268"/>
      <c r="J256" s="269">
        <f>ROUND(I256*H256,2)</f>
        <v>0</v>
      </c>
      <c r="K256" s="265" t="s">
        <v>137</v>
      </c>
      <c r="L256" s="270"/>
      <c r="M256" s="271" t="s">
        <v>1</v>
      </c>
      <c r="N256" s="272" t="s">
        <v>38</v>
      </c>
      <c r="O256" s="79"/>
      <c r="P256" s="226">
        <f>O256*H256</f>
        <v>0</v>
      </c>
      <c r="Q256" s="226">
        <v>0.55000000000000004</v>
      </c>
      <c r="R256" s="226">
        <f>Q256*H256</f>
        <v>1.00265</v>
      </c>
      <c r="S256" s="226">
        <v>0</v>
      </c>
      <c r="T256" s="227">
        <f>S256*H256</f>
        <v>0</v>
      </c>
      <c r="AR256" s="17" t="s">
        <v>315</v>
      </c>
      <c r="AT256" s="17" t="s">
        <v>155</v>
      </c>
      <c r="AU256" s="17" t="s">
        <v>76</v>
      </c>
      <c r="AY256" s="17" t="s">
        <v>128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74</v>
      </c>
      <c r="BK256" s="228">
        <f>ROUND(I256*H256,2)</f>
        <v>0</v>
      </c>
      <c r="BL256" s="17" t="s">
        <v>215</v>
      </c>
      <c r="BM256" s="17" t="s">
        <v>333</v>
      </c>
    </row>
    <row r="257" s="15" customFormat="1">
      <c r="B257" s="273"/>
      <c r="C257" s="274"/>
      <c r="D257" s="231" t="s">
        <v>141</v>
      </c>
      <c r="E257" s="275" t="s">
        <v>1</v>
      </c>
      <c r="F257" s="276" t="s">
        <v>292</v>
      </c>
      <c r="G257" s="274"/>
      <c r="H257" s="275" t="s">
        <v>1</v>
      </c>
      <c r="I257" s="277"/>
      <c r="J257" s="274"/>
      <c r="K257" s="274"/>
      <c r="L257" s="278"/>
      <c r="M257" s="279"/>
      <c r="N257" s="280"/>
      <c r="O257" s="280"/>
      <c r="P257" s="280"/>
      <c r="Q257" s="280"/>
      <c r="R257" s="280"/>
      <c r="S257" s="280"/>
      <c r="T257" s="281"/>
      <c r="AT257" s="282" t="s">
        <v>141</v>
      </c>
      <c r="AU257" s="282" t="s">
        <v>76</v>
      </c>
      <c r="AV257" s="15" t="s">
        <v>74</v>
      </c>
      <c r="AW257" s="15" t="s">
        <v>30</v>
      </c>
      <c r="AX257" s="15" t="s">
        <v>67</v>
      </c>
      <c r="AY257" s="282" t="s">
        <v>128</v>
      </c>
    </row>
    <row r="258" s="12" customFormat="1">
      <c r="B258" s="229"/>
      <c r="C258" s="230"/>
      <c r="D258" s="231" t="s">
        <v>141</v>
      </c>
      <c r="E258" s="232" t="s">
        <v>1</v>
      </c>
      <c r="F258" s="233" t="s">
        <v>334</v>
      </c>
      <c r="G258" s="230"/>
      <c r="H258" s="234">
        <v>0.69099999999999995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141</v>
      </c>
      <c r="AU258" s="240" t="s">
        <v>76</v>
      </c>
      <c r="AV258" s="12" t="s">
        <v>76</v>
      </c>
      <c r="AW258" s="12" t="s">
        <v>30</v>
      </c>
      <c r="AX258" s="12" t="s">
        <v>67</v>
      </c>
      <c r="AY258" s="240" t="s">
        <v>128</v>
      </c>
    </row>
    <row r="259" s="13" customFormat="1">
      <c r="B259" s="241"/>
      <c r="C259" s="242"/>
      <c r="D259" s="231" t="s">
        <v>141</v>
      </c>
      <c r="E259" s="243" t="s">
        <v>1</v>
      </c>
      <c r="F259" s="244" t="s">
        <v>143</v>
      </c>
      <c r="G259" s="242"/>
      <c r="H259" s="245">
        <v>0.69099999999999995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AT259" s="251" t="s">
        <v>141</v>
      </c>
      <c r="AU259" s="251" t="s">
        <v>76</v>
      </c>
      <c r="AV259" s="13" t="s">
        <v>139</v>
      </c>
      <c r="AW259" s="13" t="s">
        <v>30</v>
      </c>
      <c r="AX259" s="13" t="s">
        <v>67</v>
      </c>
      <c r="AY259" s="251" t="s">
        <v>128</v>
      </c>
    </row>
    <row r="260" s="12" customFormat="1">
      <c r="B260" s="229"/>
      <c r="C260" s="230"/>
      <c r="D260" s="231" t="s">
        <v>141</v>
      </c>
      <c r="E260" s="232" t="s">
        <v>1</v>
      </c>
      <c r="F260" s="233" t="s">
        <v>335</v>
      </c>
      <c r="G260" s="230"/>
      <c r="H260" s="234">
        <v>0.17899999999999999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141</v>
      </c>
      <c r="AU260" s="240" t="s">
        <v>76</v>
      </c>
      <c r="AV260" s="12" t="s">
        <v>76</v>
      </c>
      <c r="AW260" s="12" t="s">
        <v>30</v>
      </c>
      <c r="AX260" s="12" t="s">
        <v>67</v>
      </c>
      <c r="AY260" s="240" t="s">
        <v>128</v>
      </c>
    </row>
    <row r="261" s="13" customFormat="1">
      <c r="B261" s="241"/>
      <c r="C261" s="242"/>
      <c r="D261" s="231" t="s">
        <v>141</v>
      </c>
      <c r="E261" s="243" t="s">
        <v>1</v>
      </c>
      <c r="F261" s="244" t="s">
        <v>143</v>
      </c>
      <c r="G261" s="242"/>
      <c r="H261" s="245">
        <v>0.17899999999999999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AT261" s="251" t="s">
        <v>141</v>
      </c>
      <c r="AU261" s="251" t="s">
        <v>76</v>
      </c>
      <c r="AV261" s="13" t="s">
        <v>139</v>
      </c>
      <c r="AW261" s="13" t="s">
        <v>30</v>
      </c>
      <c r="AX261" s="13" t="s">
        <v>67</v>
      </c>
      <c r="AY261" s="251" t="s">
        <v>128</v>
      </c>
    </row>
    <row r="262" s="12" customFormat="1">
      <c r="B262" s="229"/>
      <c r="C262" s="230"/>
      <c r="D262" s="231" t="s">
        <v>141</v>
      </c>
      <c r="E262" s="232" t="s">
        <v>1</v>
      </c>
      <c r="F262" s="233" t="s">
        <v>336</v>
      </c>
      <c r="G262" s="230"/>
      <c r="H262" s="234">
        <v>0.46999999999999997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141</v>
      </c>
      <c r="AU262" s="240" t="s">
        <v>76</v>
      </c>
      <c r="AV262" s="12" t="s">
        <v>76</v>
      </c>
      <c r="AW262" s="12" t="s">
        <v>30</v>
      </c>
      <c r="AX262" s="12" t="s">
        <v>67</v>
      </c>
      <c r="AY262" s="240" t="s">
        <v>128</v>
      </c>
    </row>
    <row r="263" s="13" customFormat="1">
      <c r="B263" s="241"/>
      <c r="C263" s="242"/>
      <c r="D263" s="231" t="s">
        <v>141</v>
      </c>
      <c r="E263" s="243" t="s">
        <v>1</v>
      </c>
      <c r="F263" s="244" t="s">
        <v>143</v>
      </c>
      <c r="G263" s="242"/>
      <c r="H263" s="245">
        <v>0.46999999999999997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AT263" s="251" t="s">
        <v>141</v>
      </c>
      <c r="AU263" s="251" t="s">
        <v>76</v>
      </c>
      <c r="AV263" s="13" t="s">
        <v>139</v>
      </c>
      <c r="AW263" s="13" t="s">
        <v>30</v>
      </c>
      <c r="AX263" s="13" t="s">
        <v>67</v>
      </c>
      <c r="AY263" s="251" t="s">
        <v>128</v>
      </c>
    </row>
    <row r="264" s="12" customFormat="1">
      <c r="B264" s="229"/>
      <c r="C264" s="230"/>
      <c r="D264" s="231" t="s">
        <v>141</v>
      </c>
      <c r="E264" s="232" t="s">
        <v>1</v>
      </c>
      <c r="F264" s="233" t="s">
        <v>337</v>
      </c>
      <c r="G264" s="230"/>
      <c r="H264" s="234">
        <v>0.317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141</v>
      </c>
      <c r="AU264" s="240" t="s">
        <v>76</v>
      </c>
      <c r="AV264" s="12" t="s">
        <v>76</v>
      </c>
      <c r="AW264" s="12" t="s">
        <v>30</v>
      </c>
      <c r="AX264" s="12" t="s">
        <v>67</v>
      </c>
      <c r="AY264" s="240" t="s">
        <v>128</v>
      </c>
    </row>
    <row r="265" s="13" customFormat="1">
      <c r="B265" s="241"/>
      <c r="C265" s="242"/>
      <c r="D265" s="231" t="s">
        <v>141</v>
      </c>
      <c r="E265" s="243" t="s">
        <v>1</v>
      </c>
      <c r="F265" s="244" t="s">
        <v>143</v>
      </c>
      <c r="G265" s="242"/>
      <c r="H265" s="245">
        <v>0.317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AT265" s="251" t="s">
        <v>141</v>
      </c>
      <c r="AU265" s="251" t="s">
        <v>76</v>
      </c>
      <c r="AV265" s="13" t="s">
        <v>139</v>
      </c>
      <c r="AW265" s="13" t="s">
        <v>30</v>
      </c>
      <c r="AX265" s="13" t="s">
        <v>67</v>
      </c>
      <c r="AY265" s="251" t="s">
        <v>128</v>
      </c>
    </row>
    <row r="266" s="14" customFormat="1">
      <c r="B266" s="252"/>
      <c r="C266" s="253"/>
      <c r="D266" s="231" t="s">
        <v>141</v>
      </c>
      <c r="E266" s="254" t="s">
        <v>1</v>
      </c>
      <c r="F266" s="255" t="s">
        <v>145</v>
      </c>
      <c r="G266" s="253"/>
      <c r="H266" s="256">
        <v>1.6569999999999998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AT266" s="262" t="s">
        <v>141</v>
      </c>
      <c r="AU266" s="262" t="s">
        <v>76</v>
      </c>
      <c r="AV266" s="14" t="s">
        <v>138</v>
      </c>
      <c r="AW266" s="14" t="s">
        <v>30</v>
      </c>
      <c r="AX266" s="14" t="s">
        <v>74</v>
      </c>
      <c r="AY266" s="262" t="s">
        <v>128</v>
      </c>
    </row>
    <row r="267" s="12" customFormat="1">
      <c r="B267" s="229"/>
      <c r="C267" s="230"/>
      <c r="D267" s="231" t="s">
        <v>141</v>
      </c>
      <c r="E267" s="230"/>
      <c r="F267" s="233" t="s">
        <v>338</v>
      </c>
      <c r="G267" s="230"/>
      <c r="H267" s="234">
        <v>1.823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141</v>
      </c>
      <c r="AU267" s="240" t="s">
        <v>76</v>
      </c>
      <c r="AV267" s="12" t="s">
        <v>76</v>
      </c>
      <c r="AW267" s="12" t="s">
        <v>4</v>
      </c>
      <c r="AX267" s="12" t="s">
        <v>74</v>
      </c>
      <c r="AY267" s="240" t="s">
        <v>128</v>
      </c>
    </row>
    <row r="268" s="1" customFormat="1" ht="16.5" customHeight="1">
      <c r="B268" s="38"/>
      <c r="C268" s="263" t="s">
        <v>339</v>
      </c>
      <c r="D268" s="263" t="s">
        <v>155</v>
      </c>
      <c r="E268" s="264" t="s">
        <v>340</v>
      </c>
      <c r="F268" s="265" t="s">
        <v>341</v>
      </c>
      <c r="G268" s="266" t="s">
        <v>332</v>
      </c>
      <c r="H268" s="267">
        <v>6.0049999999999999</v>
      </c>
      <c r="I268" s="268"/>
      <c r="J268" s="269">
        <f>ROUND(I268*H268,2)</f>
        <v>0</v>
      </c>
      <c r="K268" s="265" t="s">
        <v>137</v>
      </c>
      <c r="L268" s="270"/>
      <c r="M268" s="271" t="s">
        <v>1</v>
      </c>
      <c r="N268" s="272" t="s">
        <v>38</v>
      </c>
      <c r="O268" s="79"/>
      <c r="P268" s="226">
        <f>O268*H268</f>
        <v>0</v>
      </c>
      <c r="Q268" s="226">
        <v>0.55000000000000004</v>
      </c>
      <c r="R268" s="226">
        <f>Q268*H268</f>
        <v>3.3027500000000001</v>
      </c>
      <c r="S268" s="226">
        <v>0</v>
      </c>
      <c r="T268" s="227">
        <f>S268*H268</f>
        <v>0</v>
      </c>
      <c r="AR268" s="17" t="s">
        <v>315</v>
      </c>
      <c r="AT268" s="17" t="s">
        <v>155</v>
      </c>
      <c r="AU268" s="17" t="s">
        <v>76</v>
      </c>
      <c r="AY268" s="17" t="s">
        <v>128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74</v>
      </c>
      <c r="BK268" s="228">
        <f>ROUND(I268*H268,2)</f>
        <v>0</v>
      </c>
      <c r="BL268" s="17" t="s">
        <v>215</v>
      </c>
      <c r="BM268" s="17" t="s">
        <v>342</v>
      </c>
    </row>
    <row r="269" s="15" customFormat="1">
      <c r="B269" s="273"/>
      <c r="C269" s="274"/>
      <c r="D269" s="231" t="s">
        <v>141</v>
      </c>
      <c r="E269" s="275" t="s">
        <v>1</v>
      </c>
      <c r="F269" s="276" t="s">
        <v>302</v>
      </c>
      <c r="G269" s="274"/>
      <c r="H269" s="275" t="s">
        <v>1</v>
      </c>
      <c r="I269" s="277"/>
      <c r="J269" s="274"/>
      <c r="K269" s="274"/>
      <c r="L269" s="278"/>
      <c r="M269" s="279"/>
      <c r="N269" s="280"/>
      <c r="O269" s="280"/>
      <c r="P269" s="280"/>
      <c r="Q269" s="280"/>
      <c r="R269" s="280"/>
      <c r="S269" s="280"/>
      <c r="T269" s="281"/>
      <c r="AT269" s="282" t="s">
        <v>141</v>
      </c>
      <c r="AU269" s="282" t="s">
        <v>76</v>
      </c>
      <c r="AV269" s="15" t="s">
        <v>74</v>
      </c>
      <c r="AW269" s="15" t="s">
        <v>30</v>
      </c>
      <c r="AX269" s="15" t="s">
        <v>67</v>
      </c>
      <c r="AY269" s="282" t="s">
        <v>128</v>
      </c>
    </row>
    <row r="270" s="12" customFormat="1">
      <c r="B270" s="229"/>
      <c r="C270" s="230"/>
      <c r="D270" s="231" t="s">
        <v>141</v>
      </c>
      <c r="E270" s="232" t="s">
        <v>1</v>
      </c>
      <c r="F270" s="233" t="s">
        <v>343</v>
      </c>
      <c r="G270" s="230"/>
      <c r="H270" s="234">
        <v>4.9189999999999996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141</v>
      </c>
      <c r="AU270" s="240" t="s">
        <v>76</v>
      </c>
      <c r="AV270" s="12" t="s">
        <v>76</v>
      </c>
      <c r="AW270" s="12" t="s">
        <v>30</v>
      </c>
      <c r="AX270" s="12" t="s">
        <v>67</v>
      </c>
      <c r="AY270" s="240" t="s">
        <v>128</v>
      </c>
    </row>
    <row r="271" s="13" customFormat="1">
      <c r="B271" s="241"/>
      <c r="C271" s="242"/>
      <c r="D271" s="231" t="s">
        <v>141</v>
      </c>
      <c r="E271" s="243" t="s">
        <v>1</v>
      </c>
      <c r="F271" s="244" t="s">
        <v>143</v>
      </c>
      <c r="G271" s="242"/>
      <c r="H271" s="245">
        <v>4.9189999999999996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AT271" s="251" t="s">
        <v>141</v>
      </c>
      <c r="AU271" s="251" t="s">
        <v>76</v>
      </c>
      <c r="AV271" s="13" t="s">
        <v>139</v>
      </c>
      <c r="AW271" s="13" t="s">
        <v>30</v>
      </c>
      <c r="AX271" s="13" t="s">
        <v>67</v>
      </c>
      <c r="AY271" s="251" t="s">
        <v>128</v>
      </c>
    </row>
    <row r="272" s="12" customFormat="1">
      <c r="B272" s="229"/>
      <c r="C272" s="230"/>
      <c r="D272" s="231" t="s">
        <v>141</v>
      </c>
      <c r="E272" s="232" t="s">
        <v>1</v>
      </c>
      <c r="F272" s="233" t="s">
        <v>344</v>
      </c>
      <c r="G272" s="230"/>
      <c r="H272" s="234">
        <v>0.54000000000000004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141</v>
      </c>
      <c r="AU272" s="240" t="s">
        <v>76</v>
      </c>
      <c r="AV272" s="12" t="s">
        <v>76</v>
      </c>
      <c r="AW272" s="12" t="s">
        <v>30</v>
      </c>
      <c r="AX272" s="12" t="s">
        <v>67</v>
      </c>
      <c r="AY272" s="240" t="s">
        <v>128</v>
      </c>
    </row>
    <row r="273" s="13" customFormat="1">
      <c r="B273" s="241"/>
      <c r="C273" s="242"/>
      <c r="D273" s="231" t="s">
        <v>141</v>
      </c>
      <c r="E273" s="243" t="s">
        <v>1</v>
      </c>
      <c r="F273" s="244" t="s">
        <v>143</v>
      </c>
      <c r="G273" s="242"/>
      <c r="H273" s="245">
        <v>0.54000000000000004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AT273" s="251" t="s">
        <v>141</v>
      </c>
      <c r="AU273" s="251" t="s">
        <v>76</v>
      </c>
      <c r="AV273" s="13" t="s">
        <v>139</v>
      </c>
      <c r="AW273" s="13" t="s">
        <v>30</v>
      </c>
      <c r="AX273" s="13" t="s">
        <v>67</v>
      </c>
      <c r="AY273" s="251" t="s">
        <v>128</v>
      </c>
    </row>
    <row r="274" s="14" customFormat="1">
      <c r="B274" s="252"/>
      <c r="C274" s="253"/>
      <c r="D274" s="231" t="s">
        <v>141</v>
      </c>
      <c r="E274" s="254" t="s">
        <v>1</v>
      </c>
      <c r="F274" s="255" t="s">
        <v>145</v>
      </c>
      <c r="G274" s="253"/>
      <c r="H274" s="256">
        <v>5.4589999999999996</v>
      </c>
      <c r="I274" s="257"/>
      <c r="J274" s="253"/>
      <c r="K274" s="253"/>
      <c r="L274" s="258"/>
      <c r="M274" s="259"/>
      <c r="N274" s="260"/>
      <c r="O274" s="260"/>
      <c r="P274" s="260"/>
      <c r="Q274" s="260"/>
      <c r="R274" s="260"/>
      <c r="S274" s="260"/>
      <c r="T274" s="261"/>
      <c r="AT274" s="262" t="s">
        <v>141</v>
      </c>
      <c r="AU274" s="262" t="s">
        <v>76</v>
      </c>
      <c r="AV274" s="14" t="s">
        <v>138</v>
      </c>
      <c r="AW274" s="14" t="s">
        <v>30</v>
      </c>
      <c r="AX274" s="14" t="s">
        <v>74</v>
      </c>
      <c r="AY274" s="262" t="s">
        <v>128</v>
      </c>
    </row>
    <row r="275" s="12" customFormat="1">
      <c r="B275" s="229"/>
      <c r="C275" s="230"/>
      <c r="D275" s="231" t="s">
        <v>141</v>
      </c>
      <c r="E275" s="230"/>
      <c r="F275" s="233" t="s">
        <v>345</v>
      </c>
      <c r="G275" s="230"/>
      <c r="H275" s="234">
        <v>6.0049999999999999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141</v>
      </c>
      <c r="AU275" s="240" t="s">
        <v>76</v>
      </c>
      <c r="AV275" s="12" t="s">
        <v>76</v>
      </c>
      <c r="AW275" s="12" t="s">
        <v>4</v>
      </c>
      <c r="AX275" s="12" t="s">
        <v>74</v>
      </c>
      <c r="AY275" s="240" t="s">
        <v>128</v>
      </c>
    </row>
    <row r="276" s="1" customFormat="1" ht="16.5" customHeight="1">
      <c r="B276" s="38"/>
      <c r="C276" s="263" t="s">
        <v>346</v>
      </c>
      <c r="D276" s="263" t="s">
        <v>155</v>
      </c>
      <c r="E276" s="264" t="s">
        <v>347</v>
      </c>
      <c r="F276" s="265" t="s">
        <v>348</v>
      </c>
      <c r="G276" s="266" t="s">
        <v>332</v>
      </c>
      <c r="H276" s="267">
        <v>3.8919999999999999</v>
      </c>
      <c r="I276" s="268"/>
      <c r="J276" s="269">
        <f>ROUND(I276*H276,2)</f>
        <v>0</v>
      </c>
      <c r="K276" s="265" t="s">
        <v>137</v>
      </c>
      <c r="L276" s="270"/>
      <c r="M276" s="271" t="s">
        <v>1</v>
      </c>
      <c r="N276" s="272" t="s">
        <v>38</v>
      </c>
      <c r="O276" s="79"/>
      <c r="P276" s="226">
        <f>O276*H276</f>
        <v>0</v>
      </c>
      <c r="Q276" s="226">
        <v>0.55000000000000004</v>
      </c>
      <c r="R276" s="226">
        <f>Q276*H276</f>
        <v>2.1406000000000001</v>
      </c>
      <c r="S276" s="226">
        <v>0</v>
      </c>
      <c r="T276" s="227">
        <f>S276*H276</f>
        <v>0</v>
      </c>
      <c r="AR276" s="17" t="s">
        <v>315</v>
      </c>
      <c r="AT276" s="17" t="s">
        <v>155</v>
      </c>
      <c r="AU276" s="17" t="s">
        <v>76</v>
      </c>
      <c r="AY276" s="17" t="s">
        <v>128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74</v>
      </c>
      <c r="BK276" s="228">
        <f>ROUND(I276*H276,2)</f>
        <v>0</v>
      </c>
      <c r="BL276" s="17" t="s">
        <v>215</v>
      </c>
      <c r="BM276" s="17" t="s">
        <v>349</v>
      </c>
    </row>
    <row r="277" s="15" customFormat="1">
      <c r="B277" s="273"/>
      <c r="C277" s="274"/>
      <c r="D277" s="231" t="s">
        <v>141</v>
      </c>
      <c r="E277" s="275" t="s">
        <v>1</v>
      </c>
      <c r="F277" s="276" t="s">
        <v>328</v>
      </c>
      <c r="G277" s="274"/>
      <c r="H277" s="275" t="s">
        <v>1</v>
      </c>
      <c r="I277" s="277"/>
      <c r="J277" s="274"/>
      <c r="K277" s="274"/>
      <c r="L277" s="278"/>
      <c r="M277" s="279"/>
      <c r="N277" s="280"/>
      <c r="O277" s="280"/>
      <c r="P277" s="280"/>
      <c r="Q277" s="280"/>
      <c r="R277" s="280"/>
      <c r="S277" s="280"/>
      <c r="T277" s="281"/>
      <c r="AT277" s="282" t="s">
        <v>141</v>
      </c>
      <c r="AU277" s="282" t="s">
        <v>76</v>
      </c>
      <c r="AV277" s="15" t="s">
        <v>74</v>
      </c>
      <c r="AW277" s="15" t="s">
        <v>30</v>
      </c>
      <c r="AX277" s="15" t="s">
        <v>67</v>
      </c>
      <c r="AY277" s="282" t="s">
        <v>128</v>
      </c>
    </row>
    <row r="278" s="12" customFormat="1">
      <c r="B278" s="229"/>
      <c r="C278" s="230"/>
      <c r="D278" s="231" t="s">
        <v>141</v>
      </c>
      <c r="E278" s="232" t="s">
        <v>1</v>
      </c>
      <c r="F278" s="233" t="s">
        <v>350</v>
      </c>
      <c r="G278" s="230"/>
      <c r="H278" s="234">
        <v>1.198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141</v>
      </c>
      <c r="AU278" s="240" t="s">
        <v>76</v>
      </c>
      <c r="AV278" s="12" t="s">
        <v>76</v>
      </c>
      <c r="AW278" s="12" t="s">
        <v>30</v>
      </c>
      <c r="AX278" s="12" t="s">
        <v>67</v>
      </c>
      <c r="AY278" s="240" t="s">
        <v>128</v>
      </c>
    </row>
    <row r="279" s="13" customFormat="1">
      <c r="B279" s="241"/>
      <c r="C279" s="242"/>
      <c r="D279" s="231" t="s">
        <v>141</v>
      </c>
      <c r="E279" s="243" t="s">
        <v>1</v>
      </c>
      <c r="F279" s="244" t="s">
        <v>143</v>
      </c>
      <c r="G279" s="242"/>
      <c r="H279" s="245">
        <v>1.198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AT279" s="251" t="s">
        <v>141</v>
      </c>
      <c r="AU279" s="251" t="s">
        <v>76</v>
      </c>
      <c r="AV279" s="13" t="s">
        <v>139</v>
      </c>
      <c r="AW279" s="13" t="s">
        <v>30</v>
      </c>
      <c r="AX279" s="13" t="s">
        <v>67</v>
      </c>
      <c r="AY279" s="251" t="s">
        <v>128</v>
      </c>
    </row>
    <row r="280" s="12" customFormat="1">
      <c r="B280" s="229"/>
      <c r="C280" s="230"/>
      <c r="D280" s="231" t="s">
        <v>141</v>
      </c>
      <c r="E280" s="232" t="s">
        <v>1</v>
      </c>
      <c r="F280" s="233" t="s">
        <v>351</v>
      </c>
      <c r="G280" s="230"/>
      <c r="H280" s="234">
        <v>1.357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141</v>
      </c>
      <c r="AU280" s="240" t="s">
        <v>76</v>
      </c>
      <c r="AV280" s="12" t="s">
        <v>76</v>
      </c>
      <c r="AW280" s="12" t="s">
        <v>30</v>
      </c>
      <c r="AX280" s="12" t="s">
        <v>67</v>
      </c>
      <c r="AY280" s="240" t="s">
        <v>128</v>
      </c>
    </row>
    <row r="281" s="13" customFormat="1">
      <c r="B281" s="241"/>
      <c r="C281" s="242"/>
      <c r="D281" s="231" t="s">
        <v>141</v>
      </c>
      <c r="E281" s="243" t="s">
        <v>1</v>
      </c>
      <c r="F281" s="244" t="s">
        <v>143</v>
      </c>
      <c r="G281" s="242"/>
      <c r="H281" s="245">
        <v>1.357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AT281" s="251" t="s">
        <v>141</v>
      </c>
      <c r="AU281" s="251" t="s">
        <v>76</v>
      </c>
      <c r="AV281" s="13" t="s">
        <v>139</v>
      </c>
      <c r="AW281" s="13" t="s">
        <v>30</v>
      </c>
      <c r="AX281" s="13" t="s">
        <v>67</v>
      </c>
      <c r="AY281" s="251" t="s">
        <v>128</v>
      </c>
    </row>
    <row r="282" s="12" customFormat="1">
      <c r="B282" s="229"/>
      <c r="C282" s="230"/>
      <c r="D282" s="231" t="s">
        <v>141</v>
      </c>
      <c r="E282" s="232" t="s">
        <v>1</v>
      </c>
      <c r="F282" s="233" t="s">
        <v>352</v>
      </c>
      <c r="G282" s="230"/>
      <c r="H282" s="234">
        <v>0.98299999999999998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141</v>
      </c>
      <c r="AU282" s="240" t="s">
        <v>76</v>
      </c>
      <c r="AV282" s="12" t="s">
        <v>76</v>
      </c>
      <c r="AW282" s="12" t="s">
        <v>30</v>
      </c>
      <c r="AX282" s="12" t="s">
        <v>67</v>
      </c>
      <c r="AY282" s="240" t="s">
        <v>128</v>
      </c>
    </row>
    <row r="283" s="13" customFormat="1">
      <c r="B283" s="241"/>
      <c r="C283" s="242"/>
      <c r="D283" s="231" t="s">
        <v>141</v>
      </c>
      <c r="E283" s="243" t="s">
        <v>1</v>
      </c>
      <c r="F283" s="244" t="s">
        <v>143</v>
      </c>
      <c r="G283" s="242"/>
      <c r="H283" s="245">
        <v>0.98299999999999998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AT283" s="251" t="s">
        <v>141</v>
      </c>
      <c r="AU283" s="251" t="s">
        <v>76</v>
      </c>
      <c r="AV283" s="13" t="s">
        <v>139</v>
      </c>
      <c r="AW283" s="13" t="s">
        <v>30</v>
      </c>
      <c r="AX283" s="13" t="s">
        <v>67</v>
      </c>
      <c r="AY283" s="251" t="s">
        <v>128</v>
      </c>
    </row>
    <row r="284" s="14" customFormat="1">
      <c r="B284" s="252"/>
      <c r="C284" s="253"/>
      <c r="D284" s="231" t="s">
        <v>141</v>
      </c>
      <c r="E284" s="254" t="s">
        <v>1</v>
      </c>
      <c r="F284" s="255" t="s">
        <v>145</v>
      </c>
      <c r="G284" s="253"/>
      <c r="H284" s="256">
        <v>3.5379999999999998</v>
      </c>
      <c r="I284" s="257"/>
      <c r="J284" s="253"/>
      <c r="K284" s="253"/>
      <c r="L284" s="258"/>
      <c r="M284" s="259"/>
      <c r="N284" s="260"/>
      <c r="O284" s="260"/>
      <c r="P284" s="260"/>
      <c r="Q284" s="260"/>
      <c r="R284" s="260"/>
      <c r="S284" s="260"/>
      <c r="T284" s="261"/>
      <c r="AT284" s="262" t="s">
        <v>141</v>
      </c>
      <c r="AU284" s="262" t="s">
        <v>76</v>
      </c>
      <c r="AV284" s="14" t="s">
        <v>138</v>
      </c>
      <c r="AW284" s="14" t="s">
        <v>30</v>
      </c>
      <c r="AX284" s="14" t="s">
        <v>74</v>
      </c>
      <c r="AY284" s="262" t="s">
        <v>128</v>
      </c>
    </row>
    <row r="285" s="12" customFormat="1">
      <c r="B285" s="229"/>
      <c r="C285" s="230"/>
      <c r="D285" s="231" t="s">
        <v>141</v>
      </c>
      <c r="E285" s="230"/>
      <c r="F285" s="233" t="s">
        <v>353</v>
      </c>
      <c r="G285" s="230"/>
      <c r="H285" s="234">
        <v>3.8919999999999999</v>
      </c>
      <c r="I285" s="235"/>
      <c r="J285" s="230"/>
      <c r="K285" s="230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141</v>
      </c>
      <c r="AU285" s="240" t="s">
        <v>76</v>
      </c>
      <c r="AV285" s="12" t="s">
        <v>76</v>
      </c>
      <c r="AW285" s="12" t="s">
        <v>4</v>
      </c>
      <c r="AX285" s="12" t="s">
        <v>74</v>
      </c>
      <c r="AY285" s="240" t="s">
        <v>128</v>
      </c>
    </row>
    <row r="286" s="1" customFormat="1" ht="16.5" customHeight="1">
      <c r="B286" s="38"/>
      <c r="C286" s="217" t="s">
        <v>354</v>
      </c>
      <c r="D286" s="217" t="s">
        <v>133</v>
      </c>
      <c r="E286" s="218" t="s">
        <v>355</v>
      </c>
      <c r="F286" s="219" t="s">
        <v>356</v>
      </c>
      <c r="G286" s="220" t="s">
        <v>136</v>
      </c>
      <c r="H286" s="221">
        <v>806</v>
      </c>
      <c r="I286" s="222"/>
      <c r="J286" s="223">
        <f>ROUND(I286*H286,2)</f>
        <v>0</v>
      </c>
      <c r="K286" s="219" t="s">
        <v>137</v>
      </c>
      <c r="L286" s="43"/>
      <c r="M286" s="224" t="s">
        <v>1</v>
      </c>
      <c r="N286" s="225" t="s">
        <v>38</v>
      </c>
      <c r="O286" s="79"/>
      <c r="P286" s="226">
        <f>O286*H286</f>
        <v>0</v>
      </c>
      <c r="Q286" s="226">
        <v>0</v>
      </c>
      <c r="R286" s="226">
        <f>Q286*H286</f>
        <v>0</v>
      </c>
      <c r="S286" s="226">
        <v>0.014999999999999999</v>
      </c>
      <c r="T286" s="227">
        <f>S286*H286</f>
        <v>12.09</v>
      </c>
      <c r="AR286" s="17" t="s">
        <v>215</v>
      </c>
      <c r="AT286" s="17" t="s">
        <v>133</v>
      </c>
      <c r="AU286" s="17" t="s">
        <v>76</v>
      </c>
      <c r="AY286" s="17" t="s">
        <v>128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74</v>
      </c>
      <c r="BK286" s="228">
        <f>ROUND(I286*H286,2)</f>
        <v>0</v>
      </c>
      <c r="BL286" s="17" t="s">
        <v>215</v>
      </c>
      <c r="BM286" s="17" t="s">
        <v>357</v>
      </c>
    </row>
    <row r="287" s="12" customFormat="1">
      <c r="B287" s="229"/>
      <c r="C287" s="230"/>
      <c r="D287" s="231" t="s">
        <v>141</v>
      </c>
      <c r="E287" s="232" t="s">
        <v>1</v>
      </c>
      <c r="F287" s="233" t="s">
        <v>358</v>
      </c>
      <c r="G287" s="230"/>
      <c r="H287" s="234">
        <v>806</v>
      </c>
      <c r="I287" s="235"/>
      <c r="J287" s="230"/>
      <c r="K287" s="230"/>
      <c r="L287" s="236"/>
      <c r="M287" s="237"/>
      <c r="N287" s="238"/>
      <c r="O287" s="238"/>
      <c r="P287" s="238"/>
      <c r="Q287" s="238"/>
      <c r="R287" s="238"/>
      <c r="S287" s="238"/>
      <c r="T287" s="239"/>
      <c r="AT287" s="240" t="s">
        <v>141</v>
      </c>
      <c r="AU287" s="240" t="s">
        <v>76</v>
      </c>
      <c r="AV287" s="12" t="s">
        <v>76</v>
      </c>
      <c r="AW287" s="12" t="s">
        <v>30</v>
      </c>
      <c r="AX287" s="12" t="s">
        <v>67</v>
      </c>
      <c r="AY287" s="240" t="s">
        <v>128</v>
      </c>
    </row>
    <row r="288" s="13" customFormat="1">
      <c r="B288" s="241"/>
      <c r="C288" s="242"/>
      <c r="D288" s="231" t="s">
        <v>141</v>
      </c>
      <c r="E288" s="243" t="s">
        <v>1</v>
      </c>
      <c r="F288" s="244" t="s">
        <v>143</v>
      </c>
      <c r="G288" s="242"/>
      <c r="H288" s="245">
        <v>806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AT288" s="251" t="s">
        <v>141</v>
      </c>
      <c r="AU288" s="251" t="s">
        <v>76</v>
      </c>
      <c r="AV288" s="13" t="s">
        <v>139</v>
      </c>
      <c r="AW288" s="13" t="s">
        <v>30</v>
      </c>
      <c r="AX288" s="13" t="s">
        <v>74</v>
      </c>
      <c r="AY288" s="251" t="s">
        <v>128</v>
      </c>
    </row>
    <row r="289" s="1" customFormat="1" ht="16.5" customHeight="1">
      <c r="B289" s="38"/>
      <c r="C289" s="217" t="s">
        <v>359</v>
      </c>
      <c r="D289" s="217" t="s">
        <v>133</v>
      </c>
      <c r="E289" s="218" t="s">
        <v>360</v>
      </c>
      <c r="F289" s="219" t="s">
        <v>361</v>
      </c>
      <c r="G289" s="220" t="s">
        <v>136</v>
      </c>
      <c r="H289" s="221">
        <v>806</v>
      </c>
      <c r="I289" s="222"/>
      <c r="J289" s="223">
        <f>ROUND(I289*H289,2)</f>
        <v>0</v>
      </c>
      <c r="K289" s="219" t="s">
        <v>137</v>
      </c>
      <c r="L289" s="43"/>
      <c r="M289" s="224" t="s">
        <v>1</v>
      </c>
      <c r="N289" s="225" t="s">
        <v>38</v>
      </c>
      <c r="O289" s="79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AR289" s="17" t="s">
        <v>215</v>
      </c>
      <c r="AT289" s="17" t="s">
        <v>133</v>
      </c>
      <c r="AU289" s="17" t="s">
        <v>76</v>
      </c>
      <c r="AY289" s="17" t="s">
        <v>128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74</v>
      </c>
      <c r="BK289" s="228">
        <f>ROUND(I289*H289,2)</f>
        <v>0</v>
      </c>
      <c r="BL289" s="17" t="s">
        <v>215</v>
      </c>
      <c r="BM289" s="17" t="s">
        <v>362</v>
      </c>
    </row>
    <row r="290" s="12" customFormat="1">
      <c r="B290" s="229"/>
      <c r="C290" s="230"/>
      <c r="D290" s="231" t="s">
        <v>141</v>
      </c>
      <c r="E290" s="232" t="s">
        <v>1</v>
      </c>
      <c r="F290" s="233" t="s">
        <v>358</v>
      </c>
      <c r="G290" s="230"/>
      <c r="H290" s="234">
        <v>806</v>
      </c>
      <c r="I290" s="235"/>
      <c r="J290" s="230"/>
      <c r="K290" s="230"/>
      <c r="L290" s="236"/>
      <c r="M290" s="237"/>
      <c r="N290" s="238"/>
      <c r="O290" s="238"/>
      <c r="P290" s="238"/>
      <c r="Q290" s="238"/>
      <c r="R290" s="238"/>
      <c r="S290" s="238"/>
      <c r="T290" s="239"/>
      <c r="AT290" s="240" t="s">
        <v>141</v>
      </c>
      <c r="AU290" s="240" t="s">
        <v>76</v>
      </c>
      <c r="AV290" s="12" t="s">
        <v>76</v>
      </c>
      <c r="AW290" s="12" t="s">
        <v>30</v>
      </c>
      <c r="AX290" s="12" t="s">
        <v>67</v>
      </c>
      <c r="AY290" s="240" t="s">
        <v>128</v>
      </c>
    </row>
    <row r="291" s="13" customFormat="1">
      <c r="B291" s="241"/>
      <c r="C291" s="242"/>
      <c r="D291" s="231" t="s">
        <v>141</v>
      </c>
      <c r="E291" s="243" t="s">
        <v>1</v>
      </c>
      <c r="F291" s="244" t="s">
        <v>143</v>
      </c>
      <c r="G291" s="242"/>
      <c r="H291" s="245">
        <v>806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AT291" s="251" t="s">
        <v>141</v>
      </c>
      <c r="AU291" s="251" t="s">
        <v>76</v>
      </c>
      <c r="AV291" s="13" t="s">
        <v>139</v>
      </c>
      <c r="AW291" s="13" t="s">
        <v>30</v>
      </c>
      <c r="AX291" s="13" t="s">
        <v>74</v>
      </c>
      <c r="AY291" s="251" t="s">
        <v>128</v>
      </c>
    </row>
    <row r="292" s="1" customFormat="1" ht="16.5" customHeight="1">
      <c r="B292" s="38"/>
      <c r="C292" s="263" t="s">
        <v>363</v>
      </c>
      <c r="D292" s="263" t="s">
        <v>155</v>
      </c>
      <c r="E292" s="264" t="s">
        <v>364</v>
      </c>
      <c r="F292" s="265" t="s">
        <v>365</v>
      </c>
      <c r="G292" s="266" t="s">
        <v>332</v>
      </c>
      <c r="H292" s="267">
        <v>9.0570000000000004</v>
      </c>
      <c r="I292" s="268"/>
      <c r="J292" s="269">
        <f>ROUND(I292*H292,2)</f>
        <v>0</v>
      </c>
      <c r="K292" s="265" t="s">
        <v>152</v>
      </c>
      <c r="L292" s="270"/>
      <c r="M292" s="271" t="s">
        <v>1</v>
      </c>
      <c r="N292" s="272" t="s">
        <v>38</v>
      </c>
      <c r="O292" s="79"/>
      <c r="P292" s="226">
        <f>O292*H292</f>
        <v>0</v>
      </c>
      <c r="Q292" s="226">
        <v>0.55000000000000004</v>
      </c>
      <c r="R292" s="226">
        <f>Q292*H292</f>
        <v>4.9813500000000008</v>
      </c>
      <c r="S292" s="226">
        <v>0</v>
      </c>
      <c r="T292" s="227">
        <f>S292*H292</f>
        <v>0</v>
      </c>
      <c r="AR292" s="17" t="s">
        <v>315</v>
      </c>
      <c r="AT292" s="17" t="s">
        <v>155</v>
      </c>
      <c r="AU292" s="17" t="s">
        <v>76</v>
      </c>
      <c r="AY292" s="17" t="s">
        <v>128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74</v>
      </c>
      <c r="BK292" s="228">
        <f>ROUND(I292*H292,2)</f>
        <v>0</v>
      </c>
      <c r="BL292" s="17" t="s">
        <v>215</v>
      </c>
      <c r="BM292" s="17" t="s">
        <v>366</v>
      </c>
    </row>
    <row r="293" s="12" customFormat="1">
      <c r="B293" s="229"/>
      <c r="C293" s="230"/>
      <c r="D293" s="231" t="s">
        <v>141</v>
      </c>
      <c r="E293" s="232" t="s">
        <v>1</v>
      </c>
      <c r="F293" s="233" t="s">
        <v>367</v>
      </c>
      <c r="G293" s="230"/>
      <c r="H293" s="234">
        <v>8.0470000000000006</v>
      </c>
      <c r="I293" s="235"/>
      <c r="J293" s="230"/>
      <c r="K293" s="230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141</v>
      </c>
      <c r="AU293" s="240" t="s">
        <v>76</v>
      </c>
      <c r="AV293" s="12" t="s">
        <v>76</v>
      </c>
      <c r="AW293" s="12" t="s">
        <v>30</v>
      </c>
      <c r="AX293" s="12" t="s">
        <v>67</v>
      </c>
      <c r="AY293" s="240" t="s">
        <v>128</v>
      </c>
    </row>
    <row r="294" s="13" customFormat="1">
      <c r="B294" s="241"/>
      <c r="C294" s="242"/>
      <c r="D294" s="231" t="s">
        <v>141</v>
      </c>
      <c r="E294" s="243" t="s">
        <v>1</v>
      </c>
      <c r="F294" s="244" t="s">
        <v>143</v>
      </c>
      <c r="G294" s="242"/>
      <c r="H294" s="245">
        <v>8.0470000000000006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AT294" s="251" t="s">
        <v>141</v>
      </c>
      <c r="AU294" s="251" t="s">
        <v>76</v>
      </c>
      <c r="AV294" s="13" t="s">
        <v>139</v>
      </c>
      <c r="AW294" s="13" t="s">
        <v>30</v>
      </c>
      <c r="AX294" s="13" t="s">
        <v>67</v>
      </c>
      <c r="AY294" s="251" t="s">
        <v>128</v>
      </c>
    </row>
    <row r="295" s="12" customFormat="1">
      <c r="B295" s="229"/>
      <c r="C295" s="230"/>
      <c r="D295" s="231" t="s">
        <v>141</v>
      </c>
      <c r="E295" s="232" t="s">
        <v>1</v>
      </c>
      <c r="F295" s="233" t="s">
        <v>368</v>
      </c>
      <c r="G295" s="230"/>
      <c r="H295" s="234">
        <v>0.187</v>
      </c>
      <c r="I295" s="235"/>
      <c r="J295" s="230"/>
      <c r="K295" s="230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141</v>
      </c>
      <c r="AU295" s="240" t="s">
        <v>76</v>
      </c>
      <c r="AV295" s="12" t="s">
        <v>76</v>
      </c>
      <c r="AW295" s="12" t="s">
        <v>30</v>
      </c>
      <c r="AX295" s="12" t="s">
        <v>67</v>
      </c>
      <c r="AY295" s="240" t="s">
        <v>128</v>
      </c>
    </row>
    <row r="296" s="13" customFormat="1">
      <c r="B296" s="241"/>
      <c r="C296" s="242"/>
      <c r="D296" s="231" t="s">
        <v>141</v>
      </c>
      <c r="E296" s="243" t="s">
        <v>1</v>
      </c>
      <c r="F296" s="244" t="s">
        <v>143</v>
      </c>
      <c r="G296" s="242"/>
      <c r="H296" s="245">
        <v>0.187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AT296" s="251" t="s">
        <v>141</v>
      </c>
      <c r="AU296" s="251" t="s">
        <v>76</v>
      </c>
      <c r="AV296" s="13" t="s">
        <v>139</v>
      </c>
      <c r="AW296" s="13" t="s">
        <v>30</v>
      </c>
      <c r="AX296" s="13" t="s">
        <v>67</v>
      </c>
      <c r="AY296" s="251" t="s">
        <v>128</v>
      </c>
    </row>
    <row r="297" s="14" customFormat="1">
      <c r="B297" s="252"/>
      <c r="C297" s="253"/>
      <c r="D297" s="231" t="s">
        <v>141</v>
      </c>
      <c r="E297" s="254" t="s">
        <v>1</v>
      </c>
      <c r="F297" s="255" t="s">
        <v>145</v>
      </c>
      <c r="G297" s="253"/>
      <c r="H297" s="256">
        <v>8.234</v>
      </c>
      <c r="I297" s="257"/>
      <c r="J297" s="253"/>
      <c r="K297" s="253"/>
      <c r="L297" s="258"/>
      <c r="M297" s="259"/>
      <c r="N297" s="260"/>
      <c r="O297" s="260"/>
      <c r="P297" s="260"/>
      <c r="Q297" s="260"/>
      <c r="R297" s="260"/>
      <c r="S297" s="260"/>
      <c r="T297" s="261"/>
      <c r="AT297" s="262" t="s">
        <v>141</v>
      </c>
      <c r="AU297" s="262" t="s">
        <v>76</v>
      </c>
      <c r="AV297" s="14" t="s">
        <v>138</v>
      </c>
      <c r="AW297" s="14" t="s">
        <v>30</v>
      </c>
      <c r="AX297" s="14" t="s">
        <v>74</v>
      </c>
      <c r="AY297" s="262" t="s">
        <v>128</v>
      </c>
    </row>
    <row r="298" s="12" customFormat="1">
      <c r="B298" s="229"/>
      <c r="C298" s="230"/>
      <c r="D298" s="231" t="s">
        <v>141</v>
      </c>
      <c r="E298" s="230"/>
      <c r="F298" s="233" t="s">
        <v>369</v>
      </c>
      <c r="G298" s="230"/>
      <c r="H298" s="234">
        <v>9.0570000000000004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141</v>
      </c>
      <c r="AU298" s="240" t="s">
        <v>76</v>
      </c>
      <c r="AV298" s="12" t="s">
        <v>76</v>
      </c>
      <c r="AW298" s="12" t="s">
        <v>4</v>
      </c>
      <c r="AX298" s="12" t="s">
        <v>74</v>
      </c>
      <c r="AY298" s="240" t="s">
        <v>128</v>
      </c>
    </row>
    <row r="299" s="1" customFormat="1" ht="16.5" customHeight="1">
      <c r="B299" s="38"/>
      <c r="C299" s="217" t="s">
        <v>370</v>
      </c>
      <c r="D299" s="217" t="s">
        <v>133</v>
      </c>
      <c r="E299" s="218" t="s">
        <v>371</v>
      </c>
      <c r="F299" s="219" t="s">
        <v>372</v>
      </c>
      <c r="G299" s="220" t="s">
        <v>151</v>
      </c>
      <c r="H299" s="221">
        <v>750</v>
      </c>
      <c r="I299" s="222"/>
      <c r="J299" s="223">
        <f>ROUND(I299*H299,2)</f>
        <v>0</v>
      </c>
      <c r="K299" s="219" t="s">
        <v>152</v>
      </c>
      <c r="L299" s="43"/>
      <c r="M299" s="224" t="s">
        <v>1</v>
      </c>
      <c r="N299" s="225" t="s">
        <v>38</v>
      </c>
      <c r="O299" s="79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AR299" s="17" t="s">
        <v>215</v>
      </c>
      <c r="AT299" s="17" t="s">
        <v>133</v>
      </c>
      <c r="AU299" s="17" t="s">
        <v>76</v>
      </c>
      <c r="AY299" s="17" t="s">
        <v>128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74</v>
      </c>
      <c r="BK299" s="228">
        <f>ROUND(I299*H299,2)</f>
        <v>0</v>
      </c>
      <c r="BL299" s="17" t="s">
        <v>215</v>
      </c>
      <c r="BM299" s="17" t="s">
        <v>373</v>
      </c>
    </row>
    <row r="300" s="12" customFormat="1">
      <c r="B300" s="229"/>
      <c r="C300" s="230"/>
      <c r="D300" s="231" t="s">
        <v>141</v>
      </c>
      <c r="E300" s="232" t="s">
        <v>1</v>
      </c>
      <c r="F300" s="233" t="s">
        <v>374</v>
      </c>
      <c r="G300" s="230"/>
      <c r="H300" s="234">
        <v>750</v>
      </c>
      <c r="I300" s="235"/>
      <c r="J300" s="230"/>
      <c r="K300" s="230"/>
      <c r="L300" s="236"/>
      <c r="M300" s="237"/>
      <c r="N300" s="238"/>
      <c r="O300" s="238"/>
      <c r="P300" s="238"/>
      <c r="Q300" s="238"/>
      <c r="R300" s="238"/>
      <c r="S300" s="238"/>
      <c r="T300" s="239"/>
      <c r="AT300" s="240" t="s">
        <v>141</v>
      </c>
      <c r="AU300" s="240" t="s">
        <v>76</v>
      </c>
      <c r="AV300" s="12" t="s">
        <v>76</v>
      </c>
      <c r="AW300" s="12" t="s">
        <v>30</v>
      </c>
      <c r="AX300" s="12" t="s">
        <v>67</v>
      </c>
      <c r="AY300" s="240" t="s">
        <v>128</v>
      </c>
    </row>
    <row r="301" s="13" customFormat="1">
      <c r="B301" s="241"/>
      <c r="C301" s="242"/>
      <c r="D301" s="231" t="s">
        <v>141</v>
      </c>
      <c r="E301" s="243" t="s">
        <v>1</v>
      </c>
      <c r="F301" s="244" t="s">
        <v>143</v>
      </c>
      <c r="G301" s="242"/>
      <c r="H301" s="245">
        <v>750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AT301" s="251" t="s">
        <v>141</v>
      </c>
      <c r="AU301" s="251" t="s">
        <v>76</v>
      </c>
      <c r="AV301" s="13" t="s">
        <v>139</v>
      </c>
      <c r="AW301" s="13" t="s">
        <v>30</v>
      </c>
      <c r="AX301" s="13" t="s">
        <v>67</v>
      </c>
      <c r="AY301" s="251" t="s">
        <v>128</v>
      </c>
    </row>
    <row r="302" s="14" customFormat="1">
      <c r="B302" s="252"/>
      <c r="C302" s="253"/>
      <c r="D302" s="231" t="s">
        <v>141</v>
      </c>
      <c r="E302" s="254" t="s">
        <v>1</v>
      </c>
      <c r="F302" s="255" t="s">
        <v>145</v>
      </c>
      <c r="G302" s="253"/>
      <c r="H302" s="256">
        <v>750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AT302" s="262" t="s">
        <v>141</v>
      </c>
      <c r="AU302" s="262" t="s">
        <v>76</v>
      </c>
      <c r="AV302" s="14" t="s">
        <v>138</v>
      </c>
      <c r="AW302" s="14" t="s">
        <v>30</v>
      </c>
      <c r="AX302" s="14" t="s">
        <v>74</v>
      </c>
      <c r="AY302" s="262" t="s">
        <v>128</v>
      </c>
    </row>
    <row r="303" s="1" customFormat="1" ht="16.5" customHeight="1">
      <c r="B303" s="38"/>
      <c r="C303" s="263" t="s">
        <v>375</v>
      </c>
      <c r="D303" s="263" t="s">
        <v>155</v>
      </c>
      <c r="E303" s="264" t="s">
        <v>364</v>
      </c>
      <c r="F303" s="265" t="s">
        <v>365</v>
      </c>
      <c r="G303" s="266" t="s">
        <v>332</v>
      </c>
      <c r="H303" s="267">
        <v>1.98</v>
      </c>
      <c r="I303" s="268"/>
      <c r="J303" s="269">
        <f>ROUND(I303*H303,2)</f>
        <v>0</v>
      </c>
      <c r="K303" s="265" t="s">
        <v>152</v>
      </c>
      <c r="L303" s="270"/>
      <c r="M303" s="271" t="s">
        <v>1</v>
      </c>
      <c r="N303" s="272" t="s">
        <v>38</v>
      </c>
      <c r="O303" s="79"/>
      <c r="P303" s="226">
        <f>O303*H303</f>
        <v>0</v>
      </c>
      <c r="Q303" s="226">
        <v>0.55000000000000004</v>
      </c>
      <c r="R303" s="226">
        <f>Q303*H303</f>
        <v>1.089</v>
      </c>
      <c r="S303" s="226">
        <v>0</v>
      </c>
      <c r="T303" s="227">
        <f>S303*H303</f>
        <v>0</v>
      </c>
      <c r="AR303" s="17" t="s">
        <v>315</v>
      </c>
      <c r="AT303" s="17" t="s">
        <v>155</v>
      </c>
      <c r="AU303" s="17" t="s">
        <v>76</v>
      </c>
      <c r="AY303" s="17" t="s">
        <v>128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74</v>
      </c>
      <c r="BK303" s="228">
        <f>ROUND(I303*H303,2)</f>
        <v>0</v>
      </c>
      <c r="BL303" s="17" t="s">
        <v>215</v>
      </c>
      <c r="BM303" s="17" t="s">
        <v>376</v>
      </c>
    </row>
    <row r="304" s="12" customFormat="1">
      <c r="B304" s="229"/>
      <c r="C304" s="230"/>
      <c r="D304" s="231" t="s">
        <v>141</v>
      </c>
      <c r="E304" s="232" t="s">
        <v>1</v>
      </c>
      <c r="F304" s="233" t="s">
        <v>377</v>
      </c>
      <c r="G304" s="230"/>
      <c r="H304" s="234">
        <v>1.8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141</v>
      </c>
      <c r="AU304" s="240" t="s">
        <v>76</v>
      </c>
      <c r="AV304" s="12" t="s">
        <v>76</v>
      </c>
      <c r="AW304" s="12" t="s">
        <v>30</v>
      </c>
      <c r="AX304" s="12" t="s">
        <v>67</v>
      </c>
      <c r="AY304" s="240" t="s">
        <v>128</v>
      </c>
    </row>
    <row r="305" s="13" customFormat="1">
      <c r="B305" s="241"/>
      <c r="C305" s="242"/>
      <c r="D305" s="231" t="s">
        <v>141</v>
      </c>
      <c r="E305" s="243" t="s">
        <v>1</v>
      </c>
      <c r="F305" s="244" t="s">
        <v>143</v>
      </c>
      <c r="G305" s="242"/>
      <c r="H305" s="245">
        <v>1.8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AT305" s="251" t="s">
        <v>141</v>
      </c>
      <c r="AU305" s="251" t="s">
        <v>76</v>
      </c>
      <c r="AV305" s="13" t="s">
        <v>139</v>
      </c>
      <c r="AW305" s="13" t="s">
        <v>30</v>
      </c>
      <c r="AX305" s="13" t="s">
        <v>74</v>
      </c>
      <c r="AY305" s="251" t="s">
        <v>128</v>
      </c>
    </row>
    <row r="306" s="12" customFormat="1">
      <c r="B306" s="229"/>
      <c r="C306" s="230"/>
      <c r="D306" s="231" t="s">
        <v>141</v>
      </c>
      <c r="E306" s="230"/>
      <c r="F306" s="233" t="s">
        <v>378</v>
      </c>
      <c r="G306" s="230"/>
      <c r="H306" s="234">
        <v>1.98</v>
      </c>
      <c r="I306" s="235"/>
      <c r="J306" s="230"/>
      <c r="K306" s="230"/>
      <c r="L306" s="236"/>
      <c r="M306" s="237"/>
      <c r="N306" s="238"/>
      <c r="O306" s="238"/>
      <c r="P306" s="238"/>
      <c r="Q306" s="238"/>
      <c r="R306" s="238"/>
      <c r="S306" s="238"/>
      <c r="T306" s="239"/>
      <c r="AT306" s="240" t="s">
        <v>141</v>
      </c>
      <c r="AU306" s="240" t="s">
        <v>76</v>
      </c>
      <c r="AV306" s="12" t="s">
        <v>76</v>
      </c>
      <c r="AW306" s="12" t="s">
        <v>4</v>
      </c>
      <c r="AX306" s="12" t="s">
        <v>74</v>
      </c>
      <c r="AY306" s="240" t="s">
        <v>128</v>
      </c>
    </row>
    <row r="307" s="1" customFormat="1" ht="16.5" customHeight="1">
      <c r="B307" s="38"/>
      <c r="C307" s="217" t="s">
        <v>379</v>
      </c>
      <c r="D307" s="217" t="s">
        <v>133</v>
      </c>
      <c r="E307" s="218" t="s">
        <v>380</v>
      </c>
      <c r="F307" s="219" t="s">
        <v>381</v>
      </c>
      <c r="G307" s="220" t="s">
        <v>332</v>
      </c>
      <c r="H307" s="221">
        <v>17.699999999999999</v>
      </c>
      <c r="I307" s="222"/>
      <c r="J307" s="223">
        <f>ROUND(I307*H307,2)</f>
        <v>0</v>
      </c>
      <c r="K307" s="219" t="s">
        <v>152</v>
      </c>
      <c r="L307" s="43"/>
      <c r="M307" s="224" t="s">
        <v>1</v>
      </c>
      <c r="N307" s="225" t="s">
        <v>38</v>
      </c>
      <c r="O307" s="79"/>
      <c r="P307" s="226">
        <f>O307*H307</f>
        <v>0</v>
      </c>
      <c r="Q307" s="226">
        <v>0.023369999999999998</v>
      </c>
      <c r="R307" s="226">
        <f>Q307*H307</f>
        <v>0.41364899999999993</v>
      </c>
      <c r="S307" s="226">
        <v>0</v>
      </c>
      <c r="T307" s="227">
        <f>S307*H307</f>
        <v>0</v>
      </c>
      <c r="AR307" s="17" t="s">
        <v>215</v>
      </c>
      <c r="AT307" s="17" t="s">
        <v>133</v>
      </c>
      <c r="AU307" s="17" t="s">
        <v>76</v>
      </c>
      <c r="AY307" s="17" t="s">
        <v>128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74</v>
      </c>
      <c r="BK307" s="228">
        <f>ROUND(I307*H307,2)</f>
        <v>0</v>
      </c>
      <c r="BL307" s="17" t="s">
        <v>215</v>
      </c>
      <c r="BM307" s="17" t="s">
        <v>382</v>
      </c>
    </row>
    <row r="308" s="12" customFormat="1">
      <c r="B308" s="229"/>
      <c r="C308" s="230"/>
      <c r="D308" s="231" t="s">
        <v>141</v>
      </c>
      <c r="E308" s="232" t="s">
        <v>1</v>
      </c>
      <c r="F308" s="233" t="s">
        <v>383</v>
      </c>
      <c r="G308" s="230"/>
      <c r="H308" s="234">
        <v>12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AT308" s="240" t="s">
        <v>141</v>
      </c>
      <c r="AU308" s="240" t="s">
        <v>76</v>
      </c>
      <c r="AV308" s="12" t="s">
        <v>76</v>
      </c>
      <c r="AW308" s="12" t="s">
        <v>30</v>
      </c>
      <c r="AX308" s="12" t="s">
        <v>67</v>
      </c>
      <c r="AY308" s="240" t="s">
        <v>128</v>
      </c>
    </row>
    <row r="309" s="12" customFormat="1">
      <c r="B309" s="229"/>
      <c r="C309" s="230"/>
      <c r="D309" s="231" t="s">
        <v>141</v>
      </c>
      <c r="E309" s="232" t="s">
        <v>1</v>
      </c>
      <c r="F309" s="233" t="s">
        <v>384</v>
      </c>
      <c r="G309" s="230"/>
      <c r="H309" s="234">
        <v>5.7000000000000002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141</v>
      </c>
      <c r="AU309" s="240" t="s">
        <v>76</v>
      </c>
      <c r="AV309" s="12" t="s">
        <v>76</v>
      </c>
      <c r="AW309" s="12" t="s">
        <v>30</v>
      </c>
      <c r="AX309" s="12" t="s">
        <v>67</v>
      </c>
      <c r="AY309" s="240" t="s">
        <v>128</v>
      </c>
    </row>
    <row r="310" s="13" customFormat="1">
      <c r="B310" s="241"/>
      <c r="C310" s="242"/>
      <c r="D310" s="231" t="s">
        <v>141</v>
      </c>
      <c r="E310" s="243" t="s">
        <v>1</v>
      </c>
      <c r="F310" s="244" t="s">
        <v>143</v>
      </c>
      <c r="G310" s="242"/>
      <c r="H310" s="245">
        <v>17.699999999999999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AT310" s="251" t="s">
        <v>141</v>
      </c>
      <c r="AU310" s="251" t="s">
        <v>76</v>
      </c>
      <c r="AV310" s="13" t="s">
        <v>139</v>
      </c>
      <c r="AW310" s="13" t="s">
        <v>30</v>
      </c>
      <c r="AX310" s="13" t="s">
        <v>74</v>
      </c>
      <c r="AY310" s="251" t="s">
        <v>128</v>
      </c>
    </row>
    <row r="311" s="1" customFormat="1" ht="16.5" customHeight="1">
      <c r="B311" s="38"/>
      <c r="C311" s="217" t="s">
        <v>385</v>
      </c>
      <c r="D311" s="217" t="s">
        <v>133</v>
      </c>
      <c r="E311" s="218" t="s">
        <v>386</v>
      </c>
      <c r="F311" s="219" t="s">
        <v>387</v>
      </c>
      <c r="G311" s="220" t="s">
        <v>231</v>
      </c>
      <c r="H311" s="221">
        <v>12.93</v>
      </c>
      <c r="I311" s="222"/>
      <c r="J311" s="223">
        <f>ROUND(I311*H311,2)</f>
        <v>0</v>
      </c>
      <c r="K311" s="219" t="s">
        <v>137</v>
      </c>
      <c r="L311" s="43"/>
      <c r="M311" s="224" t="s">
        <v>1</v>
      </c>
      <c r="N311" s="225" t="s">
        <v>38</v>
      </c>
      <c r="O311" s="79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AR311" s="17" t="s">
        <v>215</v>
      </c>
      <c r="AT311" s="17" t="s">
        <v>133</v>
      </c>
      <c r="AU311" s="17" t="s">
        <v>76</v>
      </c>
      <c r="AY311" s="17" t="s">
        <v>128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74</v>
      </c>
      <c r="BK311" s="228">
        <f>ROUND(I311*H311,2)</f>
        <v>0</v>
      </c>
      <c r="BL311" s="17" t="s">
        <v>215</v>
      </c>
      <c r="BM311" s="17" t="s">
        <v>388</v>
      </c>
    </row>
    <row r="312" s="1" customFormat="1" ht="16.5" customHeight="1">
      <c r="B312" s="38"/>
      <c r="C312" s="217" t="s">
        <v>389</v>
      </c>
      <c r="D312" s="217" t="s">
        <v>133</v>
      </c>
      <c r="E312" s="218" t="s">
        <v>390</v>
      </c>
      <c r="F312" s="219" t="s">
        <v>391</v>
      </c>
      <c r="G312" s="220" t="s">
        <v>231</v>
      </c>
      <c r="H312" s="221">
        <v>12.93</v>
      </c>
      <c r="I312" s="222"/>
      <c r="J312" s="223">
        <f>ROUND(I312*H312,2)</f>
        <v>0</v>
      </c>
      <c r="K312" s="219" t="s">
        <v>137</v>
      </c>
      <c r="L312" s="43"/>
      <c r="M312" s="224" t="s">
        <v>1</v>
      </c>
      <c r="N312" s="225" t="s">
        <v>38</v>
      </c>
      <c r="O312" s="79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AR312" s="17" t="s">
        <v>215</v>
      </c>
      <c r="AT312" s="17" t="s">
        <v>133</v>
      </c>
      <c r="AU312" s="17" t="s">
        <v>76</v>
      </c>
      <c r="AY312" s="17" t="s">
        <v>128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74</v>
      </c>
      <c r="BK312" s="228">
        <f>ROUND(I312*H312,2)</f>
        <v>0</v>
      </c>
      <c r="BL312" s="17" t="s">
        <v>215</v>
      </c>
      <c r="BM312" s="17" t="s">
        <v>392</v>
      </c>
    </row>
    <row r="313" s="11" customFormat="1" ht="22.8" customHeight="1">
      <c r="B313" s="201"/>
      <c r="C313" s="202"/>
      <c r="D313" s="203" t="s">
        <v>66</v>
      </c>
      <c r="E313" s="215" t="s">
        <v>393</v>
      </c>
      <c r="F313" s="215" t="s">
        <v>394</v>
      </c>
      <c r="G313" s="202"/>
      <c r="H313" s="202"/>
      <c r="I313" s="205"/>
      <c r="J313" s="216">
        <f>BK313</f>
        <v>0</v>
      </c>
      <c r="K313" s="202"/>
      <c r="L313" s="207"/>
      <c r="M313" s="208"/>
      <c r="N313" s="209"/>
      <c r="O313" s="209"/>
      <c r="P313" s="210">
        <f>SUM(P314:P413)</f>
        <v>0</v>
      </c>
      <c r="Q313" s="209"/>
      <c r="R313" s="210">
        <f>SUM(R314:R413)</f>
        <v>6.9384000000000006</v>
      </c>
      <c r="S313" s="209"/>
      <c r="T313" s="211">
        <f>SUM(T314:T413)</f>
        <v>1.4627100000000002</v>
      </c>
      <c r="AR313" s="212" t="s">
        <v>76</v>
      </c>
      <c r="AT313" s="213" t="s">
        <v>66</v>
      </c>
      <c r="AU313" s="213" t="s">
        <v>74</v>
      </c>
      <c r="AY313" s="212" t="s">
        <v>128</v>
      </c>
      <c r="BK313" s="214">
        <f>SUM(BK314:BK413)</f>
        <v>0</v>
      </c>
    </row>
    <row r="314" s="1" customFormat="1" ht="16.5" customHeight="1">
      <c r="B314" s="38"/>
      <c r="C314" s="217" t="s">
        <v>395</v>
      </c>
      <c r="D314" s="217" t="s">
        <v>133</v>
      </c>
      <c r="E314" s="218" t="s">
        <v>396</v>
      </c>
      <c r="F314" s="219" t="s">
        <v>397</v>
      </c>
      <c r="G314" s="220" t="s">
        <v>151</v>
      </c>
      <c r="H314" s="221">
        <v>78</v>
      </c>
      <c r="I314" s="222"/>
      <c r="J314" s="223">
        <f>ROUND(I314*H314,2)</f>
        <v>0</v>
      </c>
      <c r="K314" s="219" t="s">
        <v>137</v>
      </c>
      <c r="L314" s="43"/>
      <c r="M314" s="224" t="s">
        <v>1</v>
      </c>
      <c r="N314" s="225" t="s">
        <v>38</v>
      </c>
      <c r="O314" s="79"/>
      <c r="P314" s="226">
        <f>O314*H314</f>
        <v>0</v>
      </c>
      <c r="Q314" s="226">
        <v>0</v>
      </c>
      <c r="R314" s="226">
        <f>Q314*H314</f>
        <v>0</v>
      </c>
      <c r="S314" s="226">
        <v>0.0017600000000000001</v>
      </c>
      <c r="T314" s="227">
        <f>S314*H314</f>
        <v>0.13728000000000001</v>
      </c>
      <c r="AR314" s="17" t="s">
        <v>215</v>
      </c>
      <c r="AT314" s="17" t="s">
        <v>133</v>
      </c>
      <c r="AU314" s="17" t="s">
        <v>76</v>
      </c>
      <c r="AY314" s="17" t="s">
        <v>128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74</v>
      </c>
      <c r="BK314" s="228">
        <f>ROUND(I314*H314,2)</f>
        <v>0</v>
      </c>
      <c r="BL314" s="17" t="s">
        <v>215</v>
      </c>
      <c r="BM314" s="17" t="s">
        <v>398</v>
      </c>
    </row>
    <row r="315" s="12" customFormat="1">
      <c r="B315" s="229"/>
      <c r="C315" s="230"/>
      <c r="D315" s="231" t="s">
        <v>141</v>
      </c>
      <c r="E315" s="232" t="s">
        <v>1</v>
      </c>
      <c r="F315" s="233" t="s">
        <v>399</v>
      </c>
      <c r="G315" s="230"/>
      <c r="H315" s="234">
        <v>78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141</v>
      </c>
      <c r="AU315" s="240" t="s">
        <v>76</v>
      </c>
      <c r="AV315" s="12" t="s">
        <v>76</v>
      </c>
      <c r="AW315" s="12" t="s">
        <v>30</v>
      </c>
      <c r="AX315" s="12" t="s">
        <v>67</v>
      </c>
      <c r="AY315" s="240" t="s">
        <v>128</v>
      </c>
    </row>
    <row r="316" s="13" customFormat="1">
      <c r="B316" s="241"/>
      <c r="C316" s="242"/>
      <c r="D316" s="231" t="s">
        <v>141</v>
      </c>
      <c r="E316" s="243" t="s">
        <v>1</v>
      </c>
      <c r="F316" s="244" t="s">
        <v>143</v>
      </c>
      <c r="G316" s="242"/>
      <c r="H316" s="245">
        <v>78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AT316" s="251" t="s">
        <v>141</v>
      </c>
      <c r="AU316" s="251" t="s">
        <v>76</v>
      </c>
      <c r="AV316" s="13" t="s">
        <v>139</v>
      </c>
      <c r="AW316" s="13" t="s">
        <v>30</v>
      </c>
      <c r="AX316" s="13" t="s">
        <v>74</v>
      </c>
      <c r="AY316" s="251" t="s">
        <v>128</v>
      </c>
    </row>
    <row r="317" s="1" customFormat="1" ht="16.5" customHeight="1">
      <c r="B317" s="38"/>
      <c r="C317" s="217" t="s">
        <v>400</v>
      </c>
      <c r="D317" s="217" t="s">
        <v>133</v>
      </c>
      <c r="E317" s="218" t="s">
        <v>401</v>
      </c>
      <c r="F317" s="219" t="s">
        <v>402</v>
      </c>
      <c r="G317" s="220" t="s">
        <v>151</v>
      </c>
      <c r="H317" s="221">
        <v>29</v>
      </c>
      <c r="I317" s="222"/>
      <c r="J317" s="223">
        <f>ROUND(I317*H317,2)</f>
        <v>0</v>
      </c>
      <c r="K317" s="219" t="s">
        <v>137</v>
      </c>
      <c r="L317" s="43"/>
      <c r="M317" s="224" t="s">
        <v>1</v>
      </c>
      <c r="N317" s="225" t="s">
        <v>38</v>
      </c>
      <c r="O317" s="79"/>
      <c r="P317" s="226">
        <f>O317*H317</f>
        <v>0</v>
      </c>
      <c r="Q317" s="226">
        <v>0</v>
      </c>
      <c r="R317" s="226">
        <f>Q317*H317</f>
        <v>0</v>
      </c>
      <c r="S317" s="226">
        <v>0.00348</v>
      </c>
      <c r="T317" s="227">
        <f>S317*H317</f>
        <v>0.10092</v>
      </c>
      <c r="AR317" s="17" t="s">
        <v>215</v>
      </c>
      <c r="AT317" s="17" t="s">
        <v>133</v>
      </c>
      <c r="AU317" s="17" t="s">
        <v>76</v>
      </c>
      <c r="AY317" s="17" t="s">
        <v>128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74</v>
      </c>
      <c r="BK317" s="228">
        <f>ROUND(I317*H317,2)</f>
        <v>0</v>
      </c>
      <c r="BL317" s="17" t="s">
        <v>215</v>
      </c>
      <c r="BM317" s="17" t="s">
        <v>403</v>
      </c>
    </row>
    <row r="318" s="12" customFormat="1">
      <c r="B318" s="229"/>
      <c r="C318" s="230"/>
      <c r="D318" s="231" t="s">
        <v>141</v>
      </c>
      <c r="E318" s="232" t="s">
        <v>1</v>
      </c>
      <c r="F318" s="233" t="s">
        <v>404</v>
      </c>
      <c r="G318" s="230"/>
      <c r="H318" s="234">
        <v>29</v>
      </c>
      <c r="I318" s="235"/>
      <c r="J318" s="230"/>
      <c r="K318" s="230"/>
      <c r="L318" s="236"/>
      <c r="M318" s="237"/>
      <c r="N318" s="238"/>
      <c r="O318" s="238"/>
      <c r="P318" s="238"/>
      <c r="Q318" s="238"/>
      <c r="R318" s="238"/>
      <c r="S318" s="238"/>
      <c r="T318" s="239"/>
      <c r="AT318" s="240" t="s">
        <v>141</v>
      </c>
      <c r="AU318" s="240" t="s">
        <v>76</v>
      </c>
      <c r="AV318" s="12" t="s">
        <v>76</v>
      </c>
      <c r="AW318" s="12" t="s">
        <v>30</v>
      </c>
      <c r="AX318" s="12" t="s">
        <v>67</v>
      </c>
      <c r="AY318" s="240" t="s">
        <v>128</v>
      </c>
    </row>
    <row r="319" s="13" customFormat="1">
      <c r="B319" s="241"/>
      <c r="C319" s="242"/>
      <c r="D319" s="231" t="s">
        <v>141</v>
      </c>
      <c r="E319" s="243" t="s">
        <v>1</v>
      </c>
      <c r="F319" s="244" t="s">
        <v>143</v>
      </c>
      <c r="G319" s="242"/>
      <c r="H319" s="245">
        <v>29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AT319" s="251" t="s">
        <v>141</v>
      </c>
      <c r="AU319" s="251" t="s">
        <v>76</v>
      </c>
      <c r="AV319" s="13" t="s">
        <v>139</v>
      </c>
      <c r="AW319" s="13" t="s">
        <v>30</v>
      </c>
      <c r="AX319" s="13" t="s">
        <v>74</v>
      </c>
      <c r="AY319" s="251" t="s">
        <v>128</v>
      </c>
    </row>
    <row r="320" s="1" customFormat="1" ht="16.5" customHeight="1">
      <c r="B320" s="38"/>
      <c r="C320" s="217" t="s">
        <v>405</v>
      </c>
      <c r="D320" s="217" t="s">
        <v>133</v>
      </c>
      <c r="E320" s="218" t="s">
        <v>406</v>
      </c>
      <c r="F320" s="219" t="s">
        <v>407</v>
      </c>
      <c r="G320" s="220" t="s">
        <v>202</v>
      </c>
      <c r="H320" s="221">
        <v>9</v>
      </c>
      <c r="I320" s="222"/>
      <c r="J320" s="223">
        <f>ROUND(I320*H320,2)</f>
        <v>0</v>
      </c>
      <c r="K320" s="219" t="s">
        <v>137</v>
      </c>
      <c r="L320" s="43"/>
      <c r="M320" s="224" t="s">
        <v>1</v>
      </c>
      <c r="N320" s="225" t="s">
        <v>38</v>
      </c>
      <c r="O320" s="79"/>
      <c r="P320" s="226">
        <f>O320*H320</f>
        <v>0</v>
      </c>
      <c r="Q320" s="226">
        <v>0</v>
      </c>
      <c r="R320" s="226">
        <f>Q320*H320</f>
        <v>0</v>
      </c>
      <c r="S320" s="226">
        <v>0.0090600000000000003</v>
      </c>
      <c r="T320" s="227">
        <f>S320*H320</f>
        <v>0.081540000000000001</v>
      </c>
      <c r="AR320" s="17" t="s">
        <v>215</v>
      </c>
      <c r="AT320" s="17" t="s">
        <v>133</v>
      </c>
      <c r="AU320" s="17" t="s">
        <v>76</v>
      </c>
      <c r="AY320" s="17" t="s">
        <v>128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74</v>
      </c>
      <c r="BK320" s="228">
        <f>ROUND(I320*H320,2)</f>
        <v>0</v>
      </c>
      <c r="BL320" s="17" t="s">
        <v>215</v>
      </c>
      <c r="BM320" s="17" t="s">
        <v>408</v>
      </c>
    </row>
    <row r="321" s="12" customFormat="1">
      <c r="B321" s="229"/>
      <c r="C321" s="230"/>
      <c r="D321" s="231" t="s">
        <v>141</v>
      </c>
      <c r="E321" s="232" t="s">
        <v>1</v>
      </c>
      <c r="F321" s="233" t="s">
        <v>165</v>
      </c>
      <c r="G321" s="230"/>
      <c r="H321" s="234">
        <v>9</v>
      </c>
      <c r="I321" s="235"/>
      <c r="J321" s="230"/>
      <c r="K321" s="230"/>
      <c r="L321" s="236"/>
      <c r="M321" s="237"/>
      <c r="N321" s="238"/>
      <c r="O321" s="238"/>
      <c r="P321" s="238"/>
      <c r="Q321" s="238"/>
      <c r="R321" s="238"/>
      <c r="S321" s="238"/>
      <c r="T321" s="239"/>
      <c r="AT321" s="240" t="s">
        <v>141</v>
      </c>
      <c r="AU321" s="240" t="s">
        <v>76</v>
      </c>
      <c r="AV321" s="12" t="s">
        <v>76</v>
      </c>
      <c r="AW321" s="12" t="s">
        <v>30</v>
      </c>
      <c r="AX321" s="12" t="s">
        <v>67</v>
      </c>
      <c r="AY321" s="240" t="s">
        <v>128</v>
      </c>
    </row>
    <row r="322" s="13" customFormat="1">
      <c r="B322" s="241"/>
      <c r="C322" s="242"/>
      <c r="D322" s="231" t="s">
        <v>141</v>
      </c>
      <c r="E322" s="243" t="s">
        <v>1</v>
      </c>
      <c r="F322" s="244" t="s">
        <v>143</v>
      </c>
      <c r="G322" s="242"/>
      <c r="H322" s="245">
        <v>9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AT322" s="251" t="s">
        <v>141</v>
      </c>
      <c r="AU322" s="251" t="s">
        <v>76</v>
      </c>
      <c r="AV322" s="13" t="s">
        <v>139</v>
      </c>
      <c r="AW322" s="13" t="s">
        <v>30</v>
      </c>
      <c r="AX322" s="13" t="s">
        <v>74</v>
      </c>
      <c r="AY322" s="251" t="s">
        <v>128</v>
      </c>
    </row>
    <row r="323" s="1" customFormat="1" ht="16.5" customHeight="1">
      <c r="B323" s="38"/>
      <c r="C323" s="217" t="s">
        <v>409</v>
      </c>
      <c r="D323" s="217" t="s">
        <v>133</v>
      </c>
      <c r="E323" s="218" t="s">
        <v>410</v>
      </c>
      <c r="F323" s="219" t="s">
        <v>411</v>
      </c>
      <c r="G323" s="220" t="s">
        <v>151</v>
      </c>
      <c r="H323" s="221">
        <v>68</v>
      </c>
      <c r="I323" s="222"/>
      <c r="J323" s="223">
        <f>ROUND(I323*H323,2)</f>
        <v>0</v>
      </c>
      <c r="K323" s="219" t="s">
        <v>137</v>
      </c>
      <c r="L323" s="43"/>
      <c r="M323" s="224" t="s">
        <v>1</v>
      </c>
      <c r="N323" s="225" t="s">
        <v>38</v>
      </c>
      <c r="O323" s="79"/>
      <c r="P323" s="226">
        <f>O323*H323</f>
        <v>0</v>
      </c>
      <c r="Q323" s="226">
        <v>0</v>
      </c>
      <c r="R323" s="226">
        <f>Q323*H323</f>
        <v>0</v>
      </c>
      <c r="S323" s="226">
        <v>0.002</v>
      </c>
      <c r="T323" s="227">
        <f>S323*H323</f>
        <v>0.13600000000000001</v>
      </c>
      <c r="AR323" s="17" t="s">
        <v>215</v>
      </c>
      <c r="AT323" s="17" t="s">
        <v>133</v>
      </c>
      <c r="AU323" s="17" t="s">
        <v>76</v>
      </c>
      <c r="AY323" s="17" t="s">
        <v>128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7" t="s">
        <v>74</v>
      </c>
      <c r="BK323" s="228">
        <f>ROUND(I323*H323,2)</f>
        <v>0</v>
      </c>
      <c r="BL323" s="17" t="s">
        <v>215</v>
      </c>
      <c r="BM323" s="17" t="s">
        <v>412</v>
      </c>
    </row>
    <row r="324" s="12" customFormat="1">
      <c r="B324" s="229"/>
      <c r="C324" s="230"/>
      <c r="D324" s="231" t="s">
        <v>141</v>
      </c>
      <c r="E324" s="232" t="s">
        <v>1</v>
      </c>
      <c r="F324" s="233" t="s">
        <v>413</v>
      </c>
      <c r="G324" s="230"/>
      <c r="H324" s="234">
        <v>68</v>
      </c>
      <c r="I324" s="235"/>
      <c r="J324" s="230"/>
      <c r="K324" s="230"/>
      <c r="L324" s="236"/>
      <c r="M324" s="237"/>
      <c r="N324" s="238"/>
      <c r="O324" s="238"/>
      <c r="P324" s="238"/>
      <c r="Q324" s="238"/>
      <c r="R324" s="238"/>
      <c r="S324" s="238"/>
      <c r="T324" s="239"/>
      <c r="AT324" s="240" t="s">
        <v>141</v>
      </c>
      <c r="AU324" s="240" t="s">
        <v>76</v>
      </c>
      <c r="AV324" s="12" t="s">
        <v>76</v>
      </c>
      <c r="AW324" s="12" t="s">
        <v>30</v>
      </c>
      <c r="AX324" s="12" t="s">
        <v>67</v>
      </c>
      <c r="AY324" s="240" t="s">
        <v>128</v>
      </c>
    </row>
    <row r="325" s="13" customFormat="1">
      <c r="B325" s="241"/>
      <c r="C325" s="242"/>
      <c r="D325" s="231" t="s">
        <v>141</v>
      </c>
      <c r="E325" s="243" t="s">
        <v>1</v>
      </c>
      <c r="F325" s="244" t="s">
        <v>143</v>
      </c>
      <c r="G325" s="242"/>
      <c r="H325" s="245">
        <v>68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AT325" s="251" t="s">
        <v>141</v>
      </c>
      <c r="AU325" s="251" t="s">
        <v>76</v>
      </c>
      <c r="AV325" s="13" t="s">
        <v>139</v>
      </c>
      <c r="AW325" s="13" t="s">
        <v>30</v>
      </c>
      <c r="AX325" s="13" t="s">
        <v>74</v>
      </c>
      <c r="AY325" s="251" t="s">
        <v>128</v>
      </c>
    </row>
    <row r="326" s="1" customFormat="1" ht="16.5" customHeight="1">
      <c r="B326" s="38"/>
      <c r="C326" s="217" t="s">
        <v>414</v>
      </c>
      <c r="D326" s="217" t="s">
        <v>133</v>
      </c>
      <c r="E326" s="218" t="s">
        <v>415</v>
      </c>
      <c r="F326" s="219" t="s">
        <v>416</v>
      </c>
      <c r="G326" s="220" t="s">
        <v>151</v>
      </c>
      <c r="H326" s="221">
        <v>97</v>
      </c>
      <c r="I326" s="222"/>
      <c r="J326" s="223">
        <f>ROUND(I326*H326,2)</f>
        <v>0</v>
      </c>
      <c r="K326" s="219" t="s">
        <v>137</v>
      </c>
      <c r="L326" s="43"/>
      <c r="M326" s="224" t="s">
        <v>1</v>
      </c>
      <c r="N326" s="225" t="s">
        <v>38</v>
      </c>
      <c r="O326" s="79"/>
      <c r="P326" s="226">
        <f>O326*H326</f>
        <v>0</v>
      </c>
      <c r="Q326" s="226">
        <v>0</v>
      </c>
      <c r="R326" s="226">
        <f>Q326*H326</f>
        <v>0</v>
      </c>
      <c r="S326" s="226">
        <v>0.00191</v>
      </c>
      <c r="T326" s="227">
        <f>S326*H326</f>
        <v>0.18526999999999999</v>
      </c>
      <c r="AR326" s="17" t="s">
        <v>215</v>
      </c>
      <c r="AT326" s="17" t="s">
        <v>133</v>
      </c>
      <c r="AU326" s="17" t="s">
        <v>76</v>
      </c>
      <c r="AY326" s="17" t="s">
        <v>128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74</v>
      </c>
      <c r="BK326" s="228">
        <f>ROUND(I326*H326,2)</f>
        <v>0</v>
      </c>
      <c r="BL326" s="17" t="s">
        <v>215</v>
      </c>
      <c r="BM326" s="17" t="s">
        <v>417</v>
      </c>
    </row>
    <row r="327" s="12" customFormat="1">
      <c r="B327" s="229"/>
      <c r="C327" s="230"/>
      <c r="D327" s="231" t="s">
        <v>141</v>
      </c>
      <c r="E327" s="232" t="s">
        <v>1</v>
      </c>
      <c r="F327" s="233" t="s">
        <v>418</v>
      </c>
      <c r="G327" s="230"/>
      <c r="H327" s="234">
        <v>97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141</v>
      </c>
      <c r="AU327" s="240" t="s">
        <v>76</v>
      </c>
      <c r="AV327" s="12" t="s">
        <v>76</v>
      </c>
      <c r="AW327" s="12" t="s">
        <v>30</v>
      </c>
      <c r="AX327" s="12" t="s">
        <v>67</v>
      </c>
      <c r="AY327" s="240" t="s">
        <v>128</v>
      </c>
    </row>
    <row r="328" s="13" customFormat="1">
      <c r="B328" s="241"/>
      <c r="C328" s="242"/>
      <c r="D328" s="231" t="s">
        <v>141</v>
      </c>
      <c r="E328" s="243" t="s">
        <v>1</v>
      </c>
      <c r="F328" s="244" t="s">
        <v>143</v>
      </c>
      <c r="G328" s="242"/>
      <c r="H328" s="245">
        <v>97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AT328" s="251" t="s">
        <v>141</v>
      </c>
      <c r="AU328" s="251" t="s">
        <v>76</v>
      </c>
      <c r="AV328" s="13" t="s">
        <v>139</v>
      </c>
      <c r="AW328" s="13" t="s">
        <v>30</v>
      </c>
      <c r="AX328" s="13" t="s">
        <v>74</v>
      </c>
      <c r="AY328" s="251" t="s">
        <v>128</v>
      </c>
    </row>
    <row r="329" s="1" customFormat="1" ht="16.5" customHeight="1">
      <c r="B329" s="38"/>
      <c r="C329" s="217" t="s">
        <v>419</v>
      </c>
      <c r="D329" s="217" t="s">
        <v>133</v>
      </c>
      <c r="E329" s="218" t="s">
        <v>420</v>
      </c>
      <c r="F329" s="219" t="s">
        <v>421</v>
      </c>
      <c r="G329" s="220" t="s">
        <v>151</v>
      </c>
      <c r="H329" s="221">
        <v>66</v>
      </c>
      <c r="I329" s="222"/>
      <c r="J329" s="223">
        <f>ROUND(I329*H329,2)</f>
        <v>0</v>
      </c>
      <c r="K329" s="219" t="s">
        <v>137</v>
      </c>
      <c r="L329" s="43"/>
      <c r="M329" s="224" t="s">
        <v>1</v>
      </c>
      <c r="N329" s="225" t="s">
        <v>38</v>
      </c>
      <c r="O329" s="79"/>
      <c r="P329" s="226">
        <f>O329*H329</f>
        <v>0</v>
      </c>
      <c r="Q329" s="226">
        <v>0</v>
      </c>
      <c r="R329" s="226">
        <f>Q329*H329</f>
        <v>0</v>
      </c>
      <c r="S329" s="226">
        <v>0.00175</v>
      </c>
      <c r="T329" s="227">
        <f>S329*H329</f>
        <v>0.11550000000000001</v>
      </c>
      <c r="AR329" s="17" t="s">
        <v>215</v>
      </c>
      <c r="AT329" s="17" t="s">
        <v>133</v>
      </c>
      <c r="AU329" s="17" t="s">
        <v>76</v>
      </c>
      <c r="AY329" s="17" t="s">
        <v>128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74</v>
      </c>
      <c r="BK329" s="228">
        <f>ROUND(I329*H329,2)</f>
        <v>0</v>
      </c>
      <c r="BL329" s="17" t="s">
        <v>215</v>
      </c>
      <c r="BM329" s="17" t="s">
        <v>422</v>
      </c>
    </row>
    <row r="330" s="12" customFormat="1">
      <c r="B330" s="229"/>
      <c r="C330" s="230"/>
      <c r="D330" s="231" t="s">
        <v>141</v>
      </c>
      <c r="E330" s="232" t="s">
        <v>1</v>
      </c>
      <c r="F330" s="233" t="s">
        <v>423</v>
      </c>
      <c r="G330" s="230"/>
      <c r="H330" s="234">
        <v>66</v>
      </c>
      <c r="I330" s="235"/>
      <c r="J330" s="230"/>
      <c r="K330" s="230"/>
      <c r="L330" s="236"/>
      <c r="M330" s="237"/>
      <c r="N330" s="238"/>
      <c r="O330" s="238"/>
      <c r="P330" s="238"/>
      <c r="Q330" s="238"/>
      <c r="R330" s="238"/>
      <c r="S330" s="238"/>
      <c r="T330" s="239"/>
      <c r="AT330" s="240" t="s">
        <v>141</v>
      </c>
      <c r="AU330" s="240" t="s">
        <v>76</v>
      </c>
      <c r="AV330" s="12" t="s">
        <v>76</v>
      </c>
      <c r="AW330" s="12" t="s">
        <v>30</v>
      </c>
      <c r="AX330" s="12" t="s">
        <v>74</v>
      </c>
      <c r="AY330" s="240" t="s">
        <v>128</v>
      </c>
    </row>
    <row r="331" s="1" customFormat="1" ht="16.5" customHeight="1">
      <c r="B331" s="38"/>
      <c r="C331" s="217" t="s">
        <v>424</v>
      </c>
      <c r="D331" s="217" t="s">
        <v>133</v>
      </c>
      <c r="E331" s="218" t="s">
        <v>425</v>
      </c>
      <c r="F331" s="219" t="s">
        <v>426</v>
      </c>
      <c r="G331" s="220" t="s">
        <v>202</v>
      </c>
      <c r="H331" s="221">
        <v>11</v>
      </c>
      <c r="I331" s="222"/>
      <c r="J331" s="223">
        <f>ROUND(I331*H331,2)</f>
        <v>0</v>
      </c>
      <c r="K331" s="219" t="s">
        <v>137</v>
      </c>
      <c r="L331" s="43"/>
      <c r="M331" s="224" t="s">
        <v>1</v>
      </c>
      <c r="N331" s="225" t="s">
        <v>38</v>
      </c>
      <c r="O331" s="79"/>
      <c r="P331" s="226">
        <f>O331*H331</f>
        <v>0</v>
      </c>
      <c r="Q331" s="226">
        <v>0</v>
      </c>
      <c r="R331" s="226">
        <f>Q331*H331</f>
        <v>0</v>
      </c>
      <c r="S331" s="226">
        <v>0.0018799999999999999</v>
      </c>
      <c r="T331" s="227">
        <f>S331*H331</f>
        <v>0.02068</v>
      </c>
      <c r="AR331" s="17" t="s">
        <v>215</v>
      </c>
      <c r="AT331" s="17" t="s">
        <v>133</v>
      </c>
      <c r="AU331" s="17" t="s">
        <v>76</v>
      </c>
      <c r="AY331" s="17" t="s">
        <v>128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74</v>
      </c>
      <c r="BK331" s="228">
        <f>ROUND(I331*H331,2)</f>
        <v>0</v>
      </c>
      <c r="BL331" s="17" t="s">
        <v>215</v>
      </c>
      <c r="BM331" s="17" t="s">
        <v>427</v>
      </c>
    </row>
    <row r="332" s="12" customFormat="1">
      <c r="B332" s="229"/>
      <c r="C332" s="230"/>
      <c r="D332" s="231" t="s">
        <v>141</v>
      </c>
      <c r="E332" s="232" t="s">
        <v>1</v>
      </c>
      <c r="F332" s="233" t="s">
        <v>428</v>
      </c>
      <c r="G332" s="230"/>
      <c r="H332" s="234">
        <v>9</v>
      </c>
      <c r="I332" s="235"/>
      <c r="J332" s="230"/>
      <c r="K332" s="230"/>
      <c r="L332" s="236"/>
      <c r="M332" s="237"/>
      <c r="N332" s="238"/>
      <c r="O332" s="238"/>
      <c r="P332" s="238"/>
      <c r="Q332" s="238"/>
      <c r="R332" s="238"/>
      <c r="S332" s="238"/>
      <c r="T332" s="239"/>
      <c r="AT332" s="240" t="s">
        <v>141</v>
      </c>
      <c r="AU332" s="240" t="s">
        <v>76</v>
      </c>
      <c r="AV332" s="12" t="s">
        <v>76</v>
      </c>
      <c r="AW332" s="12" t="s">
        <v>30</v>
      </c>
      <c r="AX332" s="12" t="s">
        <v>67</v>
      </c>
      <c r="AY332" s="240" t="s">
        <v>128</v>
      </c>
    </row>
    <row r="333" s="12" customFormat="1">
      <c r="B333" s="229"/>
      <c r="C333" s="230"/>
      <c r="D333" s="231" t="s">
        <v>141</v>
      </c>
      <c r="E333" s="232" t="s">
        <v>1</v>
      </c>
      <c r="F333" s="233" t="s">
        <v>429</v>
      </c>
      <c r="G333" s="230"/>
      <c r="H333" s="234">
        <v>2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141</v>
      </c>
      <c r="AU333" s="240" t="s">
        <v>76</v>
      </c>
      <c r="AV333" s="12" t="s">
        <v>76</v>
      </c>
      <c r="AW333" s="12" t="s">
        <v>30</v>
      </c>
      <c r="AX333" s="12" t="s">
        <v>67</v>
      </c>
      <c r="AY333" s="240" t="s">
        <v>128</v>
      </c>
    </row>
    <row r="334" s="13" customFormat="1">
      <c r="B334" s="241"/>
      <c r="C334" s="242"/>
      <c r="D334" s="231" t="s">
        <v>141</v>
      </c>
      <c r="E334" s="243" t="s">
        <v>1</v>
      </c>
      <c r="F334" s="244" t="s">
        <v>143</v>
      </c>
      <c r="G334" s="242"/>
      <c r="H334" s="245">
        <v>11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AT334" s="251" t="s">
        <v>141</v>
      </c>
      <c r="AU334" s="251" t="s">
        <v>76</v>
      </c>
      <c r="AV334" s="13" t="s">
        <v>139</v>
      </c>
      <c r="AW334" s="13" t="s">
        <v>30</v>
      </c>
      <c r="AX334" s="13" t="s">
        <v>74</v>
      </c>
      <c r="AY334" s="251" t="s">
        <v>128</v>
      </c>
    </row>
    <row r="335" s="1" customFormat="1" ht="16.5" customHeight="1">
      <c r="B335" s="38"/>
      <c r="C335" s="217" t="s">
        <v>430</v>
      </c>
      <c r="D335" s="217" t="s">
        <v>133</v>
      </c>
      <c r="E335" s="218" t="s">
        <v>431</v>
      </c>
      <c r="F335" s="219" t="s">
        <v>432</v>
      </c>
      <c r="G335" s="220" t="s">
        <v>151</v>
      </c>
      <c r="H335" s="221">
        <v>50</v>
      </c>
      <c r="I335" s="222"/>
      <c r="J335" s="223">
        <f>ROUND(I335*H335,2)</f>
        <v>0</v>
      </c>
      <c r="K335" s="219" t="s">
        <v>137</v>
      </c>
      <c r="L335" s="43"/>
      <c r="M335" s="224" t="s">
        <v>1</v>
      </c>
      <c r="N335" s="225" t="s">
        <v>38</v>
      </c>
      <c r="O335" s="79"/>
      <c r="P335" s="226">
        <f>O335*H335</f>
        <v>0</v>
      </c>
      <c r="Q335" s="226">
        <v>0</v>
      </c>
      <c r="R335" s="226">
        <f>Q335*H335</f>
        <v>0</v>
      </c>
      <c r="S335" s="226">
        <v>0.0025999999999999999</v>
      </c>
      <c r="T335" s="227">
        <f>S335*H335</f>
        <v>0.13</v>
      </c>
      <c r="AR335" s="17" t="s">
        <v>215</v>
      </c>
      <c r="AT335" s="17" t="s">
        <v>133</v>
      </c>
      <c r="AU335" s="17" t="s">
        <v>76</v>
      </c>
      <c r="AY335" s="17" t="s">
        <v>128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74</v>
      </c>
      <c r="BK335" s="228">
        <f>ROUND(I335*H335,2)</f>
        <v>0</v>
      </c>
      <c r="BL335" s="17" t="s">
        <v>215</v>
      </c>
      <c r="BM335" s="17" t="s">
        <v>433</v>
      </c>
    </row>
    <row r="336" s="12" customFormat="1">
      <c r="B336" s="229"/>
      <c r="C336" s="230"/>
      <c r="D336" s="231" t="s">
        <v>141</v>
      </c>
      <c r="E336" s="232" t="s">
        <v>1</v>
      </c>
      <c r="F336" s="233" t="s">
        <v>434</v>
      </c>
      <c r="G336" s="230"/>
      <c r="H336" s="234">
        <v>50</v>
      </c>
      <c r="I336" s="235"/>
      <c r="J336" s="230"/>
      <c r="K336" s="230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141</v>
      </c>
      <c r="AU336" s="240" t="s">
        <v>76</v>
      </c>
      <c r="AV336" s="12" t="s">
        <v>76</v>
      </c>
      <c r="AW336" s="12" t="s">
        <v>30</v>
      </c>
      <c r="AX336" s="12" t="s">
        <v>67</v>
      </c>
      <c r="AY336" s="240" t="s">
        <v>128</v>
      </c>
    </row>
    <row r="337" s="13" customFormat="1">
      <c r="B337" s="241"/>
      <c r="C337" s="242"/>
      <c r="D337" s="231" t="s">
        <v>141</v>
      </c>
      <c r="E337" s="243" t="s">
        <v>1</v>
      </c>
      <c r="F337" s="244" t="s">
        <v>143</v>
      </c>
      <c r="G337" s="242"/>
      <c r="H337" s="245">
        <v>50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AT337" s="251" t="s">
        <v>141</v>
      </c>
      <c r="AU337" s="251" t="s">
        <v>76</v>
      </c>
      <c r="AV337" s="13" t="s">
        <v>139</v>
      </c>
      <c r="AW337" s="13" t="s">
        <v>30</v>
      </c>
      <c r="AX337" s="13" t="s">
        <v>74</v>
      </c>
      <c r="AY337" s="251" t="s">
        <v>128</v>
      </c>
    </row>
    <row r="338" s="1" customFormat="1" ht="16.5" customHeight="1">
      <c r="B338" s="38"/>
      <c r="C338" s="217" t="s">
        <v>435</v>
      </c>
      <c r="D338" s="217" t="s">
        <v>133</v>
      </c>
      <c r="E338" s="218" t="s">
        <v>436</v>
      </c>
      <c r="F338" s="219" t="s">
        <v>437</v>
      </c>
      <c r="G338" s="220" t="s">
        <v>151</v>
      </c>
      <c r="H338" s="221">
        <v>28</v>
      </c>
      <c r="I338" s="222"/>
      <c r="J338" s="223">
        <f>ROUND(I338*H338,2)</f>
        <v>0</v>
      </c>
      <c r="K338" s="219" t="s">
        <v>137</v>
      </c>
      <c r="L338" s="43"/>
      <c r="M338" s="224" t="s">
        <v>1</v>
      </c>
      <c r="N338" s="225" t="s">
        <v>38</v>
      </c>
      <c r="O338" s="79"/>
      <c r="P338" s="226">
        <f>O338*H338</f>
        <v>0</v>
      </c>
      <c r="Q338" s="226">
        <v>0</v>
      </c>
      <c r="R338" s="226">
        <f>Q338*H338</f>
        <v>0</v>
      </c>
      <c r="S338" s="226">
        <v>0.0060499999999999998</v>
      </c>
      <c r="T338" s="227">
        <f>S338*H338</f>
        <v>0.1694</v>
      </c>
      <c r="AR338" s="17" t="s">
        <v>215</v>
      </c>
      <c r="AT338" s="17" t="s">
        <v>133</v>
      </c>
      <c r="AU338" s="17" t="s">
        <v>76</v>
      </c>
      <c r="AY338" s="17" t="s">
        <v>128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74</v>
      </c>
      <c r="BK338" s="228">
        <f>ROUND(I338*H338,2)</f>
        <v>0</v>
      </c>
      <c r="BL338" s="17" t="s">
        <v>215</v>
      </c>
      <c r="BM338" s="17" t="s">
        <v>438</v>
      </c>
    </row>
    <row r="339" s="12" customFormat="1">
      <c r="B339" s="229"/>
      <c r="C339" s="230"/>
      <c r="D339" s="231" t="s">
        <v>141</v>
      </c>
      <c r="E339" s="232" t="s">
        <v>1</v>
      </c>
      <c r="F339" s="233" t="s">
        <v>282</v>
      </c>
      <c r="G339" s="230"/>
      <c r="H339" s="234">
        <v>28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141</v>
      </c>
      <c r="AU339" s="240" t="s">
        <v>76</v>
      </c>
      <c r="AV339" s="12" t="s">
        <v>76</v>
      </c>
      <c r="AW339" s="12" t="s">
        <v>30</v>
      </c>
      <c r="AX339" s="12" t="s">
        <v>74</v>
      </c>
      <c r="AY339" s="240" t="s">
        <v>128</v>
      </c>
    </row>
    <row r="340" s="1" customFormat="1" ht="16.5" customHeight="1">
      <c r="B340" s="38"/>
      <c r="C340" s="217" t="s">
        <v>439</v>
      </c>
      <c r="D340" s="217" t="s">
        <v>133</v>
      </c>
      <c r="E340" s="218" t="s">
        <v>440</v>
      </c>
      <c r="F340" s="219" t="s">
        <v>441</v>
      </c>
      <c r="G340" s="220" t="s">
        <v>151</v>
      </c>
      <c r="H340" s="221">
        <v>98</v>
      </c>
      <c r="I340" s="222"/>
      <c r="J340" s="223">
        <f>ROUND(I340*H340,2)</f>
        <v>0</v>
      </c>
      <c r="K340" s="219" t="s">
        <v>137</v>
      </c>
      <c r="L340" s="43"/>
      <c r="M340" s="224" t="s">
        <v>1</v>
      </c>
      <c r="N340" s="225" t="s">
        <v>38</v>
      </c>
      <c r="O340" s="79"/>
      <c r="P340" s="226">
        <f>O340*H340</f>
        <v>0</v>
      </c>
      <c r="Q340" s="226">
        <v>0</v>
      </c>
      <c r="R340" s="226">
        <f>Q340*H340</f>
        <v>0</v>
      </c>
      <c r="S340" s="226">
        <v>0.0039399999999999999</v>
      </c>
      <c r="T340" s="227">
        <f>S340*H340</f>
        <v>0.38612000000000002</v>
      </c>
      <c r="AR340" s="17" t="s">
        <v>215</v>
      </c>
      <c r="AT340" s="17" t="s">
        <v>133</v>
      </c>
      <c r="AU340" s="17" t="s">
        <v>76</v>
      </c>
      <c r="AY340" s="17" t="s">
        <v>128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74</v>
      </c>
      <c r="BK340" s="228">
        <f>ROUND(I340*H340,2)</f>
        <v>0</v>
      </c>
      <c r="BL340" s="17" t="s">
        <v>215</v>
      </c>
      <c r="BM340" s="17" t="s">
        <v>442</v>
      </c>
    </row>
    <row r="341" s="12" customFormat="1">
      <c r="B341" s="229"/>
      <c r="C341" s="230"/>
      <c r="D341" s="231" t="s">
        <v>141</v>
      </c>
      <c r="E341" s="232" t="s">
        <v>1</v>
      </c>
      <c r="F341" s="233" t="s">
        <v>443</v>
      </c>
      <c r="G341" s="230"/>
      <c r="H341" s="234">
        <v>98</v>
      </c>
      <c r="I341" s="235"/>
      <c r="J341" s="230"/>
      <c r="K341" s="230"/>
      <c r="L341" s="236"/>
      <c r="M341" s="237"/>
      <c r="N341" s="238"/>
      <c r="O341" s="238"/>
      <c r="P341" s="238"/>
      <c r="Q341" s="238"/>
      <c r="R341" s="238"/>
      <c r="S341" s="238"/>
      <c r="T341" s="239"/>
      <c r="AT341" s="240" t="s">
        <v>141</v>
      </c>
      <c r="AU341" s="240" t="s">
        <v>76</v>
      </c>
      <c r="AV341" s="12" t="s">
        <v>76</v>
      </c>
      <c r="AW341" s="12" t="s">
        <v>30</v>
      </c>
      <c r="AX341" s="12" t="s">
        <v>67</v>
      </c>
      <c r="AY341" s="240" t="s">
        <v>128</v>
      </c>
    </row>
    <row r="342" s="13" customFormat="1">
      <c r="B342" s="241"/>
      <c r="C342" s="242"/>
      <c r="D342" s="231" t="s">
        <v>141</v>
      </c>
      <c r="E342" s="243" t="s">
        <v>1</v>
      </c>
      <c r="F342" s="244" t="s">
        <v>143</v>
      </c>
      <c r="G342" s="242"/>
      <c r="H342" s="245">
        <v>98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AT342" s="251" t="s">
        <v>141</v>
      </c>
      <c r="AU342" s="251" t="s">
        <v>76</v>
      </c>
      <c r="AV342" s="13" t="s">
        <v>139</v>
      </c>
      <c r="AW342" s="13" t="s">
        <v>30</v>
      </c>
      <c r="AX342" s="13" t="s">
        <v>74</v>
      </c>
      <c r="AY342" s="251" t="s">
        <v>128</v>
      </c>
    </row>
    <row r="343" s="1" customFormat="1" ht="22.5" customHeight="1">
      <c r="B343" s="38"/>
      <c r="C343" s="217" t="s">
        <v>444</v>
      </c>
      <c r="D343" s="217" t="s">
        <v>133</v>
      </c>
      <c r="E343" s="218" t="s">
        <v>445</v>
      </c>
      <c r="F343" s="219" t="s">
        <v>446</v>
      </c>
      <c r="G343" s="220" t="s">
        <v>136</v>
      </c>
      <c r="H343" s="221">
        <v>806</v>
      </c>
      <c r="I343" s="222"/>
      <c r="J343" s="223">
        <f>ROUND(I343*H343,2)</f>
        <v>0</v>
      </c>
      <c r="K343" s="219" t="s">
        <v>152</v>
      </c>
      <c r="L343" s="43"/>
      <c r="M343" s="224" t="s">
        <v>1</v>
      </c>
      <c r="N343" s="225" t="s">
        <v>38</v>
      </c>
      <c r="O343" s="79"/>
      <c r="P343" s="226">
        <f>O343*H343</f>
        <v>0</v>
      </c>
      <c r="Q343" s="226">
        <v>0.0057099999999999998</v>
      </c>
      <c r="R343" s="226">
        <f>Q343*H343</f>
        <v>4.6022600000000002</v>
      </c>
      <c r="S343" s="226">
        <v>0</v>
      </c>
      <c r="T343" s="227">
        <f>S343*H343</f>
        <v>0</v>
      </c>
      <c r="AR343" s="17" t="s">
        <v>215</v>
      </c>
      <c r="AT343" s="17" t="s">
        <v>133</v>
      </c>
      <c r="AU343" s="17" t="s">
        <v>76</v>
      </c>
      <c r="AY343" s="17" t="s">
        <v>128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74</v>
      </c>
      <c r="BK343" s="228">
        <f>ROUND(I343*H343,2)</f>
        <v>0</v>
      </c>
      <c r="BL343" s="17" t="s">
        <v>215</v>
      </c>
      <c r="BM343" s="17" t="s">
        <v>447</v>
      </c>
    </row>
    <row r="344" s="12" customFormat="1">
      <c r="B344" s="229"/>
      <c r="C344" s="230"/>
      <c r="D344" s="231" t="s">
        <v>141</v>
      </c>
      <c r="E344" s="232" t="s">
        <v>1</v>
      </c>
      <c r="F344" s="233" t="s">
        <v>274</v>
      </c>
      <c r="G344" s="230"/>
      <c r="H344" s="234">
        <v>806</v>
      </c>
      <c r="I344" s="235"/>
      <c r="J344" s="230"/>
      <c r="K344" s="230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141</v>
      </c>
      <c r="AU344" s="240" t="s">
        <v>76</v>
      </c>
      <c r="AV344" s="12" t="s">
        <v>76</v>
      </c>
      <c r="AW344" s="12" t="s">
        <v>30</v>
      </c>
      <c r="AX344" s="12" t="s">
        <v>67</v>
      </c>
      <c r="AY344" s="240" t="s">
        <v>128</v>
      </c>
    </row>
    <row r="345" s="13" customFormat="1">
      <c r="B345" s="241"/>
      <c r="C345" s="242"/>
      <c r="D345" s="231" t="s">
        <v>141</v>
      </c>
      <c r="E345" s="243" t="s">
        <v>1</v>
      </c>
      <c r="F345" s="244" t="s">
        <v>143</v>
      </c>
      <c r="G345" s="242"/>
      <c r="H345" s="245">
        <v>806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AT345" s="251" t="s">
        <v>141</v>
      </c>
      <c r="AU345" s="251" t="s">
        <v>76</v>
      </c>
      <c r="AV345" s="13" t="s">
        <v>139</v>
      </c>
      <c r="AW345" s="13" t="s">
        <v>30</v>
      </c>
      <c r="AX345" s="13" t="s">
        <v>67</v>
      </c>
      <c r="AY345" s="251" t="s">
        <v>128</v>
      </c>
    </row>
    <row r="346" s="14" customFormat="1">
      <c r="B346" s="252"/>
      <c r="C346" s="253"/>
      <c r="D346" s="231" t="s">
        <v>141</v>
      </c>
      <c r="E346" s="254" t="s">
        <v>1</v>
      </c>
      <c r="F346" s="255" t="s">
        <v>145</v>
      </c>
      <c r="G346" s="253"/>
      <c r="H346" s="256">
        <v>806</v>
      </c>
      <c r="I346" s="257"/>
      <c r="J346" s="253"/>
      <c r="K346" s="253"/>
      <c r="L346" s="258"/>
      <c r="M346" s="259"/>
      <c r="N346" s="260"/>
      <c r="O346" s="260"/>
      <c r="P346" s="260"/>
      <c r="Q346" s="260"/>
      <c r="R346" s="260"/>
      <c r="S346" s="260"/>
      <c r="T346" s="261"/>
      <c r="AT346" s="262" t="s">
        <v>141</v>
      </c>
      <c r="AU346" s="262" t="s">
        <v>76</v>
      </c>
      <c r="AV346" s="14" t="s">
        <v>138</v>
      </c>
      <c r="AW346" s="14" t="s">
        <v>30</v>
      </c>
      <c r="AX346" s="14" t="s">
        <v>74</v>
      </c>
      <c r="AY346" s="262" t="s">
        <v>128</v>
      </c>
    </row>
    <row r="347" s="1" customFormat="1" ht="16.5" customHeight="1">
      <c r="B347" s="38"/>
      <c r="C347" s="217" t="s">
        <v>448</v>
      </c>
      <c r="D347" s="217" t="s">
        <v>133</v>
      </c>
      <c r="E347" s="218" t="s">
        <v>449</v>
      </c>
      <c r="F347" s="219" t="s">
        <v>450</v>
      </c>
      <c r="G347" s="220" t="s">
        <v>202</v>
      </c>
      <c r="H347" s="221">
        <v>9</v>
      </c>
      <c r="I347" s="222"/>
      <c r="J347" s="223">
        <f>ROUND(I347*H347,2)</f>
        <v>0</v>
      </c>
      <c r="K347" s="219" t="s">
        <v>137</v>
      </c>
      <c r="L347" s="43"/>
      <c r="M347" s="224" t="s">
        <v>1</v>
      </c>
      <c r="N347" s="225" t="s">
        <v>38</v>
      </c>
      <c r="O347" s="79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AR347" s="17" t="s">
        <v>215</v>
      </c>
      <c r="AT347" s="17" t="s">
        <v>133</v>
      </c>
      <c r="AU347" s="17" t="s">
        <v>76</v>
      </c>
      <c r="AY347" s="17" t="s">
        <v>128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74</v>
      </c>
      <c r="BK347" s="228">
        <f>ROUND(I347*H347,2)</f>
        <v>0</v>
      </c>
      <c r="BL347" s="17" t="s">
        <v>215</v>
      </c>
      <c r="BM347" s="17" t="s">
        <v>451</v>
      </c>
    </row>
    <row r="348" s="12" customFormat="1">
      <c r="B348" s="229"/>
      <c r="C348" s="230"/>
      <c r="D348" s="231" t="s">
        <v>141</v>
      </c>
      <c r="E348" s="232" t="s">
        <v>1</v>
      </c>
      <c r="F348" s="233" t="s">
        <v>452</v>
      </c>
      <c r="G348" s="230"/>
      <c r="H348" s="234">
        <v>9</v>
      </c>
      <c r="I348" s="235"/>
      <c r="J348" s="230"/>
      <c r="K348" s="230"/>
      <c r="L348" s="236"/>
      <c r="M348" s="237"/>
      <c r="N348" s="238"/>
      <c r="O348" s="238"/>
      <c r="P348" s="238"/>
      <c r="Q348" s="238"/>
      <c r="R348" s="238"/>
      <c r="S348" s="238"/>
      <c r="T348" s="239"/>
      <c r="AT348" s="240" t="s">
        <v>141</v>
      </c>
      <c r="AU348" s="240" t="s">
        <v>76</v>
      </c>
      <c r="AV348" s="12" t="s">
        <v>76</v>
      </c>
      <c r="AW348" s="12" t="s">
        <v>30</v>
      </c>
      <c r="AX348" s="12" t="s">
        <v>67</v>
      </c>
      <c r="AY348" s="240" t="s">
        <v>128</v>
      </c>
    </row>
    <row r="349" s="13" customFormat="1">
      <c r="B349" s="241"/>
      <c r="C349" s="242"/>
      <c r="D349" s="231" t="s">
        <v>141</v>
      </c>
      <c r="E349" s="243" t="s">
        <v>1</v>
      </c>
      <c r="F349" s="244" t="s">
        <v>143</v>
      </c>
      <c r="G349" s="242"/>
      <c r="H349" s="245">
        <v>9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AT349" s="251" t="s">
        <v>141</v>
      </c>
      <c r="AU349" s="251" t="s">
        <v>76</v>
      </c>
      <c r="AV349" s="13" t="s">
        <v>139</v>
      </c>
      <c r="AW349" s="13" t="s">
        <v>30</v>
      </c>
      <c r="AX349" s="13" t="s">
        <v>74</v>
      </c>
      <c r="AY349" s="251" t="s">
        <v>128</v>
      </c>
    </row>
    <row r="350" s="1" customFormat="1" ht="16.5" customHeight="1">
      <c r="B350" s="38"/>
      <c r="C350" s="263" t="s">
        <v>453</v>
      </c>
      <c r="D350" s="263" t="s">
        <v>155</v>
      </c>
      <c r="E350" s="264" t="s">
        <v>454</v>
      </c>
      <c r="F350" s="265" t="s">
        <v>455</v>
      </c>
      <c r="G350" s="266" t="s">
        <v>202</v>
      </c>
      <c r="H350" s="267">
        <v>9</v>
      </c>
      <c r="I350" s="268"/>
      <c r="J350" s="269">
        <f>ROUND(I350*H350,2)</f>
        <v>0</v>
      </c>
      <c r="K350" s="265" t="s">
        <v>152</v>
      </c>
      <c r="L350" s="270"/>
      <c r="M350" s="271" t="s">
        <v>1</v>
      </c>
      <c r="N350" s="272" t="s">
        <v>38</v>
      </c>
      <c r="O350" s="79"/>
      <c r="P350" s="226">
        <f>O350*H350</f>
        <v>0</v>
      </c>
      <c r="Q350" s="226">
        <v>0.014</v>
      </c>
      <c r="R350" s="226">
        <f>Q350*H350</f>
        <v>0.126</v>
      </c>
      <c r="S350" s="226">
        <v>0</v>
      </c>
      <c r="T350" s="227">
        <f>S350*H350</f>
        <v>0</v>
      </c>
      <c r="AR350" s="17" t="s">
        <v>315</v>
      </c>
      <c r="AT350" s="17" t="s">
        <v>155</v>
      </c>
      <c r="AU350" s="17" t="s">
        <v>76</v>
      </c>
      <c r="AY350" s="17" t="s">
        <v>128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7" t="s">
        <v>74</v>
      </c>
      <c r="BK350" s="228">
        <f>ROUND(I350*H350,2)</f>
        <v>0</v>
      </c>
      <c r="BL350" s="17" t="s">
        <v>215</v>
      </c>
      <c r="BM350" s="17" t="s">
        <v>456</v>
      </c>
    </row>
    <row r="351" s="12" customFormat="1">
      <c r="B351" s="229"/>
      <c r="C351" s="230"/>
      <c r="D351" s="231" t="s">
        <v>141</v>
      </c>
      <c r="E351" s="232" t="s">
        <v>1</v>
      </c>
      <c r="F351" s="233" t="s">
        <v>165</v>
      </c>
      <c r="G351" s="230"/>
      <c r="H351" s="234">
        <v>9</v>
      </c>
      <c r="I351" s="235"/>
      <c r="J351" s="230"/>
      <c r="K351" s="230"/>
      <c r="L351" s="236"/>
      <c r="M351" s="237"/>
      <c r="N351" s="238"/>
      <c r="O351" s="238"/>
      <c r="P351" s="238"/>
      <c r="Q351" s="238"/>
      <c r="R351" s="238"/>
      <c r="S351" s="238"/>
      <c r="T351" s="239"/>
      <c r="AT351" s="240" t="s">
        <v>141</v>
      </c>
      <c r="AU351" s="240" t="s">
        <v>76</v>
      </c>
      <c r="AV351" s="12" t="s">
        <v>76</v>
      </c>
      <c r="AW351" s="12" t="s">
        <v>30</v>
      </c>
      <c r="AX351" s="12" t="s">
        <v>67</v>
      </c>
      <c r="AY351" s="240" t="s">
        <v>128</v>
      </c>
    </row>
    <row r="352" s="13" customFormat="1">
      <c r="B352" s="241"/>
      <c r="C352" s="242"/>
      <c r="D352" s="231" t="s">
        <v>141</v>
      </c>
      <c r="E352" s="243" t="s">
        <v>1</v>
      </c>
      <c r="F352" s="244" t="s">
        <v>143</v>
      </c>
      <c r="G352" s="242"/>
      <c r="H352" s="245">
        <v>9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AT352" s="251" t="s">
        <v>141</v>
      </c>
      <c r="AU352" s="251" t="s">
        <v>76</v>
      </c>
      <c r="AV352" s="13" t="s">
        <v>139</v>
      </c>
      <c r="AW352" s="13" t="s">
        <v>30</v>
      </c>
      <c r="AX352" s="13" t="s">
        <v>74</v>
      </c>
      <c r="AY352" s="251" t="s">
        <v>128</v>
      </c>
    </row>
    <row r="353" s="1" customFormat="1" ht="16.5" customHeight="1">
      <c r="B353" s="38"/>
      <c r="C353" s="217" t="s">
        <v>457</v>
      </c>
      <c r="D353" s="217" t="s">
        <v>133</v>
      </c>
      <c r="E353" s="218" t="s">
        <v>458</v>
      </c>
      <c r="F353" s="219" t="s">
        <v>459</v>
      </c>
      <c r="G353" s="220" t="s">
        <v>151</v>
      </c>
      <c r="H353" s="221">
        <v>53.5</v>
      </c>
      <c r="I353" s="222"/>
      <c r="J353" s="223">
        <f>ROUND(I353*H353,2)</f>
        <v>0</v>
      </c>
      <c r="K353" s="219" t="s">
        <v>137</v>
      </c>
      <c r="L353" s="43"/>
      <c r="M353" s="224" t="s">
        <v>1</v>
      </c>
      <c r="N353" s="225" t="s">
        <v>38</v>
      </c>
      <c r="O353" s="79"/>
      <c r="P353" s="226">
        <f>O353*H353</f>
        <v>0</v>
      </c>
      <c r="Q353" s="226">
        <v>0.0050400000000000002</v>
      </c>
      <c r="R353" s="226">
        <f>Q353*H353</f>
        <v>0.26963999999999999</v>
      </c>
      <c r="S353" s="226">
        <v>0</v>
      </c>
      <c r="T353" s="227">
        <f>S353*H353</f>
        <v>0</v>
      </c>
      <c r="AR353" s="17" t="s">
        <v>215</v>
      </c>
      <c r="AT353" s="17" t="s">
        <v>133</v>
      </c>
      <c r="AU353" s="17" t="s">
        <v>76</v>
      </c>
      <c r="AY353" s="17" t="s">
        <v>128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74</v>
      </c>
      <c r="BK353" s="228">
        <f>ROUND(I353*H353,2)</f>
        <v>0</v>
      </c>
      <c r="BL353" s="17" t="s">
        <v>215</v>
      </c>
      <c r="BM353" s="17" t="s">
        <v>460</v>
      </c>
    </row>
    <row r="354" s="12" customFormat="1">
      <c r="B354" s="229"/>
      <c r="C354" s="230"/>
      <c r="D354" s="231" t="s">
        <v>141</v>
      </c>
      <c r="E354" s="232" t="s">
        <v>1</v>
      </c>
      <c r="F354" s="233" t="s">
        <v>461</v>
      </c>
      <c r="G354" s="230"/>
      <c r="H354" s="234">
        <v>53.5</v>
      </c>
      <c r="I354" s="235"/>
      <c r="J354" s="230"/>
      <c r="K354" s="230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141</v>
      </c>
      <c r="AU354" s="240" t="s">
        <v>76</v>
      </c>
      <c r="AV354" s="12" t="s">
        <v>76</v>
      </c>
      <c r="AW354" s="12" t="s">
        <v>30</v>
      </c>
      <c r="AX354" s="12" t="s">
        <v>67</v>
      </c>
      <c r="AY354" s="240" t="s">
        <v>128</v>
      </c>
    </row>
    <row r="355" s="13" customFormat="1">
      <c r="B355" s="241"/>
      <c r="C355" s="242"/>
      <c r="D355" s="231" t="s">
        <v>141</v>
      </c>
      <c r="E355" s="243" t="s">
        <v>1</v>
      </c>
      <c r="F355" s="244" t="s">
        <v>143</v>
      </c>
      <c r="G355" s="242"/>
      <c r="H355" s="245">
        <v>53.5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AT355" s="251" t="s">
        <v>141</v>
      </c>
      <c r="AU355" s="251" t="s">
        <v>76</v>
      </c>
      <c r="AV355" s="13" t="s">
        <v>139</v>
      </c>
      <c r="AW355" s="13" t="s">
        <v>30</v>
      </c>
      <c r="AX355" s="13" t="s">
        <v>74</v>
      </c>
      <c r="AY355" s="251" t="s">
        <v>128</v>
      </c>
    </row>
    <row r="356" s="1" customFormat="1" ht="16.5" customHeight="1">
      <c r="B356" s="38"/>
      <c r="C356" s="217" t="s">
        <v>462</v>
      </c>
      <c r="D356" s="217" t="s">
        <v>133</v>
      </c>
      <c r="E356" s="218" t="s">
        <v>463</v>
      </c>
      <c r="F356" s="219" t="s">
        <v>464</v>
      </c>
      <c r="G356" s="220" t="s">
        <v>151</v>
      </c>
      <c r="H356" s="221">
        <v>12.5</v>
      </c>
      <c r="I356" s="222"/>
      <c r="J356" s="223">
        <f>ROUND(I356*H356,2)</f>
        <v>0</v>
      </c>
      <c r="K356" s="219" t="s">
        <v>137</v>
      </c>
      <c r="L356" s="43"/>
      <c r="M356" s="224" t="s">
        <v>1</v>
      </c>
      <c r="N356" s="225" t="s">
        <v>38</v>
      </c>
      <c r="O356" s="79"/>
      <c r="P356" s="226">
        <f>O356*H356</f>
        <v>0</v>
      </c>
      <c r="Q356" s="226">
        <v>0.0050400000000000002</v>
      </c>
      <c r="R356" s="226">
        <f>Q356*H356</f>
        <v>0.063</v>
      </c>
      <c r="S356" s="226">
        <v>0</v>
      </c>
      <c r="T356" s="227">
        <f>S356*H356</f>
        <v>0</v>
      </c>
      <c r="AR356" s="17" t="s">
        <v>215</v>
      </c>
      <c r="AT356" s="17" t="s">
        <v>133</v>
      </c>
      <c r="AU356" s="17" t="s">
        <v>76</v>
      </c>
      <c r="AY356" s="17" t="s">
        <v>128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74</v>
      </c>
      <c r="BK356" s="228">
        <f>ROUND(I356*H356,2)</f>
        <v>0</v>
      </c>
      <c r="BL356" s="17" t="s">
        <v>215</v>
      </c>
      <c r="BM356" s="17" t="s">
        <v>465</v>
      </c>
    </row>
    <row r="357" s="12" customFormat="1">
      <c r="B357" s="229"/>
      <c r="C357" s="230"/>
      <c r="D357" s="231" t="s">
        <v>141</v>
      </c>
      <c r="E357" s="232" t="s">
        <v>1</v>
      </c>
      <c r="F357" s="233" t="s">
        <v>466</v>
      </c>
      <c r="G357" s="230"/>
      <c r="H357" s="234">
        <v>12.5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141</v>
      </c>
      <c r="AU357" s="240" t="s">
        <v>76</v>
      </c>
      <c r="AV357" s="12" t="s">
        <v>76</v>
      </c>
      <c r="AW357" s="12" t="s">
        <v>30</v>
      </c>
      <c r="AX357" s="12" t="s">
        <v>67</v>
      </c>
      <c r="AY357" s="240" t="s">
        <v>128</v>
      </c>
    </row>
    <row r="358" s="13" customFormat="1">
      <c r="B358" s="241"/>
      <c r="C358" s="242"/>
      <c r="D358" s="231" t="s">
        <v>141</v>
      </c>
      <c r="E358" s="243" t="s">
        <v>1</v>
      </c>
      <c r="F358" s="244" t="s">
        <v>143</v>
      </c>
      <c r="G358" s="242"/>
      <c r="H358" s="245">
        <v>12.5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AT358" s="251" t="s">
        <v>141</v>
      </c>
      <c r="AU358" s="251" t="s">
        <v>76</v>
      </c>
      <c r="AV358" s="13" t="s">
        <v>139</v>
      </c>
      <c r="AW358" s="13" t="s">
        <v>30</v>
      </c>
      <c r="AX358" s="13" t="s">
        <v>74</v>
      </c>
      <c r="AY358" s="251" t="s">
        <v>128</v>
      </c>
    </row>
    <row r="359" s="1" customFormat="1" ht="16.5" customHeight="1">
      <c r="B359" s="38"/>
      <c r="C359" s="217" t="s">
        <v>467</v>
      </c>
      <c r="D359" s="217" t="s">
        <v>133</v>
      </c>
      <c r="E359" s="218" t="s">
        <v>468</v>
      </c>
      <c r="F359" s="219" t="s">
        <v>469</v>
      </c>
      <c r="G359" s="220" t="s">
        <v>151</v>
      </c>
      <c r="H359" s="221">
        <v>28.199999999999999</v>
      </c>
      <c r="I359" s="222"/>
      <c r="J359" s="223">
        <f>ROUND(I359*H359,2)</f>
        <v>0</v>
      </c>
      <c r="K359" s="219" t="s">
        <v>137</v>
      </c>
      <c r="L359" s="43"/>
      <c r="M359" s="224" t="s">
        <v>1</v>
      </c>
      <c r="N359" s="225" t="s">
        <v>38</v>
      </c>
      <c r="O359" s="79"/>
      <c r="P359" s="226">
        <f>O359*H359</f>
        <v>0</v>
      </c>
      <c r="Q359" s="226">
        <v>0.0051399999999999996</v>
      </c>
      <c r="R359" s="226">
        <f>Q359*H359</f>
        <v>0.14494799999999999</v>
      </c>
      <c r="S359" s="226">
        <v>0</v>
      </c>
      <c r="T359" s="227">
        <f>S359*H359</f>
        <v>0</v>
      </c>
      <c r="AR359" s="17" t="s">
        <v>215</v>
      </c>
      <c r="AT359" s="17" t="s">
        <v>133</v>
      </c>
      <c r="AU359" s="17" t="s">
        <v>76</v>
      </c>
      <c r="AY359" s="17" t="s">
        <v>128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74</v>
      </c>
      <c r="BK359" s="228">
        <f>ROUND(I359*H359,2)</f>
        <v>0</v>
      </c>
      <c r="BL359" s="17" t="s">
        <v>215</v>
      </c>
      <c r="BM359" s="17" t="s">
        <v>470</v>
      </c>
    </row>
    <row r="360" s="12" customFormat="1">
      <c r="B360" s="229"/>
      <c r="C360" s="230"/>
      <c r="D360" s="231" t="s">
        <v>141</v>
      </c>
      <c r="E360" s="232" t="s">
        <v>1</v>
      </c>
      <c r="F360" s="233" t="s">
        <v>471</v>
      </c>
      <c r="G360" s="230"/>
      <c r="H360" s="234">
        <v>28.199999999999999</v>
      </c>
      <c r="I360" s="235"/>
      <c r="J360" s="230"/>
      <c r="K360" s="230"/>
      <c r="L360" s="236"/>
      <c r="M360" s="237"/>
      <c r="N360" s="238"/>
      <c r="O360" s="238"/>
      <c r="P360" s="238"/>
      <c r="Q360" s="238"/>
      <c r="R360" s="238"/>
      <c r="S360" s="238"/>
      <c r="T360" s="239"/>
      <c r="AT360" s="240" t="s">
        <v>141</v>
      </c>
      <c r="AU360" s="240" t="s">
        <v>76</v>
      </c>
      <c r="AV360" s="12" t="s">
        <v>76</v>
      </c>
      <c r="AW360" s="12" t="s">
        <v>30</v>
      </c>
      <c r="AX360" s="12" t="s">
        <v>67</v>
      </c>
      <c r="AY360" s="240" t="s">
        <v>128</v>
      </c>
    </row>
    <row r="361" s="13" customFormat="1">
      <c r="B361" s="241"/>
      <c r="C361" s="242"/>
      <c r="D361" s="231" t="s">
        <v>141</v>
      </c>
      <c r="E361" s="243" t="s">
        <v>1</v>
      </c>
      <c r="F361" s="244" t="s">
        <v>143</v>
      </c>
      <c r="G361" s="242"/>
      <c r="H361" s="245">
        <v>28.199999999999999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AT361" s="251" t="s">
        <v>141</v>
      </c>
      <c r="AU361" s="251" t="s">
        <v>76</v>
      </c>
      <c r="AV361" s="13" t="s">
        <v>139</v>
      </c>
      <c r="AW361" s="13" t="s">
        <v>30</v>
      </c>
      <c r="AX361" s="13" t="s">
        <v>74</v>
      </c>
      <c r="AY361" s="251" t="s">
        <v>128</v>
      </c>
    </row>
    <row r="362" s="1" customFormat="1" ht="16.5" customHeight="1">
      <c r="B362" s="38"/>
      <c r="C362" s="217" t="s">
        <v>131</v>
      </c>
      <c r="D362" s="217" t="s">
        <v>133</v>
      </c>
      <c r="E362" s="218" t="s">
        <v>472</v>
      </c>
      <c r="F362" s="219" t="s">
        <v>473</v>
      </c>
      <c r="G362" s="220" t="s">
        <v>151</v>
      </c>
      <c r="H362" s="221">
        <v>28.199999999999999</v>
      </c>
      <c r="I362" s="222"/>
      <c r="J362" s="223">
        <f>ROUND(I362*H362,2)</f>
        <v>0</v>
      </c>
      <c r="K362" s="219" t="s">
        <v>137</v>
      </c>
      <c r="L362" s="43"/>
      <c r="M362" s="224" t="s">
        <v>1</v>
      </c>
      <c r="N362" s="225" t="s">
        <v>38</v>
      </c>
      <c r="O362" s="79"/>
      <c r="P362" s="226">
        <f>O362*H362</f>
        <v>0</v>
      </c>
      <c r="Q362" s="226">
        <v>0.0010100000000000001</v>
      </c>
      <c r="R362" s="226">
        <f>Q362*H362</f>
        <v>0.028482</v>
      </c>
      <c r="S362" s="226">
        <v>0</v>
      </c>
      <c r="T362" s="227">
        <f>S362*H362</f>
        <v>0</v>
      </c>
      <c r="AR362" s="17" t="s">
        <v>215</v>
      </c>
      <c r="AT362" s="17" t="s">
        <v>133</v>
      </c>
      <c r="AU362" s="17" t="s">
        <v>76</v>
      </c>
      <c r="AY362" s="17" t="s">
        <v>128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74</v>
      </c>
      <c r="BK362" s="228">
        <f>ROUND(I362*H362,2)</f>
        <v>0</v>
      </c>
      <c r="BL362" s="17" t="s">
        <v>215</v>
      </c>
      <c r="BM362" s="17" t="s">
        <v>474</v>
      </c>
    </row>
    <row r="363" s="12" customFormat="1">
      <c r="B363" s="229"/>
      <c r="C363" s="230"/>
      <c r="D363" s="231" t="s">
        <v>141</v>
      </c>
      <c r="E363" s="232" t="s">
        <v>1</v>
      </c>
      <c r="F363" s="233" t="s">
        <v>475</v>
      </c>
      <c r="G363" s="230"/>
      <c r="H363" s="234">
        <v>28.199999999999999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141</v>
      </c>
      <c r="AU363" s="240" t="s">
        <v>76</v>
      </c>
      <c r="AV363" s="12" t="s">
        <v>76</v>
      </c>
      <c r="AW363" s="12" t="s">
        <v>30</v>
      </c>
      <c r="AX363" s="12" t="s">
        <v>74</v>
      </c>
      <c r="AY363" s="240" t="s">
        <v>128</v>
      </c>
    </row>
    <row r="364" s="1" customFormat="1" ht="16.5" customHeight="1">
      <c r="B364" s="38"/>
      <c r="C364" s="217" t="s">
        <v>476</v>
      </c>
      <c r="D364" s="217" t="s">
        <v>133</v>
      </c>
      <c r="E364" s="218" t="s">
        <v>477</v>
      </c>
      <c r="F364" s="219" t="s">
        <v>478</v>
      </c>
      <c r="G364" s="220" t="s">
        <v>151</v>
      </c>
      <c r="H364" s="221">
        <v>50</v>
      </c>
      <c r="I364" s="222"/>
      <c r="J364" s="223">
        <f>ROUND(I364*H364,2)</f>
        <v>0</v>
      </c>
      <c r="K364" s="219" t="s">
        <v>137</v>
      </c>
      <c r="L364" s="43"/>
      <c r="M364" s="224" t="s">
        <v>1</v>
      </c>
      <c r="N364" s="225" t="s">
        <v>38</v>
      </c>
      <c r="O364" s="79"/>
      <c r="P364" s="226">
        <f>O364*H364</f>
        <v>0</v>
      </c>
      <c r="Q364" s="226">
        <v>0.0021099999999999999</v>
      </c>
      <c r="R364" s="226">
        <f>Q364*H364</f>
        <v>0.1055</v>
      </c>
      <c r="S364" s="226">
        <v>0</v>
      </c>
      <c r="T364" s="227">
        <f>S364*H364</f>
        <v>0</v>
      </c>
      <c r="AR364" s="17" t="s">
        <v>215</v>
      </c>
      <c r="AT364" s="17" t="s">
        <v>133</v>
      </c>
      <c r="AU364" s="17" t="s">
        <v>76</v>
      </c>
      <c r="AY364" s="17" t="s">
        <v>128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7" t="s">
        <v>74</v>
      </c>
      <c r="BK364" s="228">
        <f>ROUND(I364*H364,2)</f>
        <v>0</v>
      </c>
      <c r="BL364" s="17" t="s">
        <v>215</v>
      </c>
      <c r="BM364" s="17" t="s">
        <v>479</v>
      </c>
    </row>
    <row r="365" s="12" customFormat="1">
      <c r="B365" s="229"/>
      <c r="C365" s="230"/>
      <c r="D365" s="231" t="s">
        <v>141</v>
      </c>
      <c r="E365" s="232" t="s">
        <v>1</v>
      </c>
      <c r="F365" s="233" t="s">
        <v>434</v>
      </c>
      <c r="G365" s="230"/>
      <c r="H365" s="234">
        <v>50</v>
      </c>
      <c r="I365" s="235"/>
      <c r="J365" s="230"/>
      <c r="K365" s="230"/>
      <c r="L365" s="236"/>
      <c r="M365" s="237"/>
      <c r="N365" s="238"/>
      <c r="O365" s="238"/>
      <c r="P365" s="238"/>
      <c r="Q365" s="238"/>
      <c r="R365" s="238"/>
      <c r="S365" s="238"/>
      <c r="T365" s="239"/>
      <c r="AT365" s="240" t="s">
        <v>141</v>
      </c>
      <c r="AU365" s="240" t="s">
        <v>76</v>
      </c>
      <c r="AV365" s="12" t="s">
        <v>76</v>
      </c>
      <c r="AW365" s="12" t="s">
        <v>30</v>
      </c>
      <c r="AX365" s="12" t="s">
        <v>67</v>
      </c>
      <c r="AY365" s="240" t="s">
        <v>128</v>
      </c>
    </row>
    <row r="366" s="13" customFormat="1">
      <c r="B366" s="241"/>
      <c r="C366" s="242"/>
      <c r="D366" s="231" t="s">
        <v>141</v>
      </c>
      <c r="E366" s="243" t="s">
        <v>1</v>
      </c>
      <c r="F366" s="244" t="s">
        <v>143</v>
      </c>
      <c r="G366" s="242"/>
      <c r="H366" s="245">
        <v>50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AT366" s="251" t="s">
        <v>141</v>
      </c>
      <c r="AU366" s="251" t="s">
        <v>76</v>
      </c>
      <c r="AV366" s="13" t="s">
        <v>139</v>
      </c>
      <c r="AW366" s="13" t="s">
        <v>30</v>
      </c>
      <c r="AX366" s="13" t="s">
        <v>74</v>
      </c>
      <c r="AY366" s="251" t="s">
        <v>128</v>
      </c>
    </row>
    <row r="367" s="1" customFormat="1" ht="16.5" customHeight="1">
      <c r="B367" s="38"/>
      <c r="C367" s="217" t="s">
        <v>480</v>
      </c>
      <c r="D367" s="217" t="s">
        <v>133</v>
      </c>
      <c r="E367" s="218" t="s">
        <v>481</v>
      </c>
      <c r="F367" s="219" t="s">
        <v>482</v>
      </c>
      <c r="G367" s="220" t="s">
        <v>151</v>
      </c>
      <c r="H367" s="221">
        <v>28</v>
      </c>
      <c r="I367" s="222"/>
      <c r="J367" s="223">
        <f>ROUND(I367*H367,2)</f>
        <v>0</v>
      </c>
      <c r="K367" s="219" t="s">
        <v>137</v>
      </c>
      <c r="L367" s="43"/>
      <c r="M367" s="224" t="s">
        <v>1</v>
      </c>
      <c r="N367" s="225" t="s">
        <v>38</v>
      </c>
      <c r="O367" s="79"/>
      <c r="P367" s="226">
        <f>O367*H367</f>
        <v>0</v>
      </c>
      <c r="Q367" s="226">
        <v>0.0035200000000000001</v>
      </c>
      <c r="R367" s="226">
        <f>Q367*H367</f>
        <v>0.098560000000000009</v>
      </c>
      <c r="S367" s="226">
        <v>0</v>
      </c>
      <c r="T367" s="227">
        <f>S367*H367</f>
        <v>0</v>
      </c>
      <c r="AR367" s="17" t="s">
        <v>215</v>
      </c>
      <c r="AT367" s="17" t="s">
        <v>133</v>
      </c>
      <c r="AU367" s="17" t="s">
        <v>76</v>
      </c>
      <c r="AY367" s="17" t="s">
        <v>128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7" t="s">
        <v>74</v>
      </c>
      <c r="BK367" s="228">
        <f>ROUND(I367*H367,2)</f>
        <v>0</v>
      </c>
      <c r="BL367" s="17" t="s">
        <v>215</v>
      </c>
      <c r="BM367" s="17" t="s">
        <v>483</v>
      </c>
    </row>
    <row r="368" s="12" customFormat="1">
      <c r="B368" s="229"/>
      <c r="C368" s="230"/>
      <c r="D368" s="231" t="s">
        <v>141</v>
      </c>
      <c r="E368" s="232" t="s">
        <v>1</v>
      </c>
      <c r="F368" s="233" t="s">
        <v>484</v>
      </c>
      <c r="G368" s="230"/>
      <c r="H368" s="234">
        <v>28</v>
      </c>
      <c r="I368" s="235"/>
      <c r="J368" s="230"/>
      <c r="K368" s="230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141</v>
      </c>
      <c r="AU368" s="240" t="s">
        <v>76</v>
      </c>
      <c r="AV368" s="12" t="s">
        <v>76</v>
      </c>
      <c r="AW368" s="12" t="s">
        <v>30</v>
      </c>
      <c r="AX368" s="12" t="s">
        <v>67</v>
      </c>
      <c r="AY368" s="240" t="s">
        <v>128</v>
      </c>
    </row>
    <row r="369" s="13" customFormat="1">
      <c r="B369" s="241"/>
      <c r="C369" s="242"/>
      <c r="D369" s="231" t="s">
        <v>141</v>
      </c>
      <c r="E369" s="243" t="s">
        <v>1</v>
      </c>
      <c r="F369" s="244" t="s">
        <v>143</v>
      </c>
      <c r="G369" s="242"/>
      <c r="H369" s="245">
        <v>28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AT369" s="251" t="s">
        <v>141</v>
      </c>
      <c r="AU369" s="251" t="s">
        <v>76</v>
      </c>
      <c r="AV369" s="13" t="s">
        <v>139</v>
      </c>
      <c r="AW369" s="13" t="s">
        <v>30</v>
      </c>
      <c r="AX369" s="13" t="s">
        <v>74</v>
      </c>
      <c r="AY369" s="251" t="s">
        <v>128</v>
      </c>
    </row>
    <row r="370" s="1" customFormat="1" ht="16.5" customHeight="1">
      <c r="B370" s="38"/>
      <c r="C370" s="217" t="s">
        <v>485</v>
      </c>
      <c r="D370" s="217" t="s">
        <v>133</v>
      </c>
      <c r="E370" s="218" t="s">
        <v>486</v>
      </c>
      <c r="F370" s="219" t="s">
        <v>487</v>
      </c>
      <c r="G370" s="220" t="s">
        <v>151</v>
      </c>
      <c r="H370" s="221">
        <v>96.299999999999997</v>
      </c>
      <c r="I370" s="222"/>
      <c r="J370" s="223">
        <f>ROUND(I370*H370,2)</f>
        <v>0</v>
      </c>
      <c r="K370" s="219" t="s">
        <v>137</v>
      </c>
      <c r="L370" s="43"/>
      <c r="M370" s="224" t="s">
        <v>1</v>
      </c>
      <c r="N370" s="225" t="s">
        <v>38</v>
      </c>
      <c r="O370" s="79"/>
      <c r="P370" s="226">
        <f>O370*H370</f>
        <v>0</v>
      </c>
      <c r="Q370" s="226">
        <v>0.0041999999999999997</v>
      </c>
      <c r="R370" s="226">
        <f>Q370*H370</f>
        <v>0.40445999999999999</v>
      </c>
      <c r="S370" s="226">
        <v>0</v>
      </c>
      <c r="T370" s="227">
        <f>S370*H370</f>
        <v>0</v>
      </c>
      <c r="AR370" s="17" t="s">
        <v>215</v>
      </c>
      <c r="AT370" s="17" t="s">
        <v>133</v>
      </c>
      <c r="AU370" s="17" t="s">
        <v>76</v>
      </c>
      <c r="AY370" s="17" t="s">
        <v>128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74</v>
      </c>
      <c r="BK370" s="228">
        <f>ROUND(I370*H370,2)</f>
        <v>0</v>
      </c>
      <c r="BL370" s="17" t="s">
        <v>215</v>
      </c>
      <c r="BM370" s="17" t="s">
        <v>488</v>
      </c>
    </row>
    <row r="371" s="12" customFormat="1">
      <c r="B371" s="229"/>
      <c r="C371" s="230"/>
      <c r="D371" s="231" t="s">
        <v>141</v>
      </c>
      <c r="E371" s="232" t="s">
        <v>1</v>
      </c>
      <c r="F371" s="233" t="s">
        <v>489</v>
      </c>
      <c r="G371" s="230"/>
      <c r="H371" s="234">
        <v>17</v>
      </c>
      <c r="I371" s="235"/>
      <c r="J371" s="230"/>
      <c r="K371" s="230"/>
      <c r="L371" s="236"/>
      <c r="M371" s="237"/>
      <c r="N371" s="238"/>
      <c r="O371" s="238"/>
      <c r="P371" s="238"/>
      <c r="Q371" s="238"/>
      <c r="R371" s="238"/>
      <c r="S371" s="238"/>
      <c r="T371" s="239"/>
      <c r="AT371" s="240" t="s">
        <v>141</v>
      </c>
      <c r="AU371" s="240" t="s">
        <v>76</v>
      </c>
      <c r="AV371" s="12" t="s">
        <v>76</v>
      </c>
      <c r="AW371" s="12" t="s">
        <v>30</v>
      </c>
      <c r="AX371" s="12" t="s">
        <v>67</v>
      </c>
      <c r="AY371" s="240" t="s">
        <v>128</v>
      </c>
    </row>
    <row r="372" s="12" customFormat="1">
      <c r="B372" s="229"/>
      <c r="C372" s="230"/>
      <c r="D372" s="231" t="s">
        <v>141</v>
      </c>
      <c r="E372" s="232" t="s">
        <v>1</v>
      </c>
      <c r="F372" s="233" t="s">
        <v>490</v>
      </c>
      <c r="G372" s="230"/>
      <c r="H372" s="234">
        <v>40</v>
      </c>
      <c r="I372" s="235"/>
      <c r="J372" s="230"/>
      <c r="K372" s="230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141</v>
      </c>
      <c r="AU372" s="240" t="s">
        <v>76</v>
      </c>
      <c r="AV372" s="12" t="s">
        <v>76</v>
      </c>
      <c r="AW372" s="12" t="s">
        <v>30</v>
      </c>
      <c r="AX372" s="12" t="s">
        <v>67</v>
      </c>
      <c r="AY372" s="240" t="s">
        <v>128</v>
      </c>
    </row>
    <row r="373" s="12" customFormat="1">
      <c r="B373" s="229"/>
      <c r="C373" s="230"/>
      <c r="D373" s="231" t="s">
        <v>141</v>
      </c>
      <c r="E373" s="232" t="s">
        <v>1</v>
      </c>
      <c r="F373" s="233" t="s">
        <v>491</v>
      </c>
      <c r="G373" s="230"/>
      <c r="H373" s="234">
        <v>14.300000000000001</v>
      </c>
      <c r="I373" s="235"/>
      <c r="J373" s="230"/>
      <c r="K373" s="230"/>
      <c r="L373" s="236"/>
      <c r="M373" s="237"/>
      <c r="N373" s="238"/>
      <c r="O373" s="238"/>
      <c r="P373" s="238"/>
      <c r="Q373" s="238"/>
      <c r="R373" s="238"/>
      <c r="S373" s="238"/>
      <c r="T373" s="239"/>
      <c r="AT373" s="240" t="s">
        <v>141</v>
      </c>
      <c r="AU373" s="240" t="s">
        <v>76</v>
      </c>
      <c r="AV373" s="12" t="s">
        <v>76</v>
      </c>
      <c r="AW373" s="12" t="s">
        <v>30</v>
      </c>
      <c r="AX373" s="12" t="s">
        <v>67</v>
      </c>
      <c r="AY373" s="240" t="s">
        <v>128</v>
      </c>
    </row>
    <row r="374" s="12" customFormat="1">
      <c r="B374" s="229"/>
      <c r="C374" s="230"/>
      <c r="D374" s="231" t="s">
        <v>141</v>
      </c>
      <c r="E374" s="232" t="s">
        <v>1</v>
      </c>
      <c r="F374" s="233" t="s">
        <v>492</v>
      </c>
      <c r="G374" s="230"/>
      <c r="H374" s="234">
        <v>25</v>
      </c>
      <c r="I374" s="235"/>
      <c r="J374" s="230"/>
      <c r="K374" s="230"/>
      <c r="L374" s="236"/>
      <c r="M374" s="237"/>
      <c r="N374" s="238"/>
      <c r="O374" s="238"/>
      <c r="P374" s="238"/>
      <c r="Q374" s="238"/>
      <c r="R374" s="238"/>
      <c r="S374" s="238"/>
      <c r="T374" s="239"/>
      <c r="AT374" s="240" t="s">
        <v>141</v>
      </c>
      <c r="AU374" s="240" t="s">
        <v>76</v>
      </c>
      <c r="AV374" s="12" t="s">
        <v>76</v>
      </c>
      <c r="AW374" s="12" t="s">
        <v>30</v>
      </c>
      <c r="AX374" s="12" t="s">
        <v>67</v>
      </c>
      <c r="AY374" s="240" t="s">
        <v>128</v>
      </c>
    </row>
    <row r="375" s="13" customFormat="1">
      <c r="B375" s="241"/>
      <c r="C375" s="242"/>
      <c r="D375" s="231" t="s">
        <v>141</v>
      </c>
      <c r="E375" s="243" t="s">
        <v>1</v>
      </c>
      <c r="F375" s="244" t="s">
        <v>143</v>
      </c>
      <c r="G375" s="242"/>
      <c r="H375" s="245">
        <v>96.299999999999997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AT375" s="251" t="s">
        <v>141</v>
      </c>
      <c r="AU375" s="251" t="s">
        <v>76</v>
      </c>
      <c r="AV375" s="13" t="s">
        <v>139</v>
      </c>
      <c r="AW375" s="13" t="s">
        <v>30</v>
      </c>
      <c r="AX375" s="13" t="s">
        <v>74</v>
      </c>
      <c r="AY375" s="251" t="s">
        <v>128</v>
      </c>
    </row>
    <row r="376" s="1" customFormat="1" ht="16.5" customHeight="1">
      <c r="B376" s="38"/>
      <c r="C376" s="217" t="s">
        <v>493</v>
      </c>
      <c r="D376" s="217" t="s">
        <v>133</v>
      </c>
      <c r="E376" s="218" t="s">
        <v>494</v>
      </c>
      <c r="F376" s="219" t="s">
        <v>495</v>
      </c>
      <c r="G376" s="220" t="s">
        <v>136</v>
      </c>
      <c r="H376" s="221">
        <v>4.3200000000000003</v>
      </c>
      <c r="I376" s="222"/>
      <c r="J376" s="223">
        <f>ROUND(I376*H376,2)</f>
        <v>0</v>
      </c>
      <c r="K376" s="219" t="s">
        <v>137</v>
      </c>
      <c r="L376" s="43"/>
      <c r="M376" s="224" t="s">
        <v>1</v>
      </c>
      <c r="N376" s="225" t="s">
        <v>38</v>
      </c>
      <c r="O376" s="79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AR376" s="17" t="s">
        <v>215</v>
      </c>
      <c r="AT376" s="17" t="s">
        <v>133</v>
      </c>
      <c r="AU376" s="17" t="s">
        <v>76</v>
      </c>
      <c r="AY376" s="17" t="s">
        <v>128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7" t="s">
        <v>74</v>
      </c>
      <c r="BK376" s="228">
        <f>ROUND(I376*H376,2)</f>
        <v>0</v>
      </c>
      <c r="BL376" s="17" t="s">
        <v>215</v>
      </c>
      <c r="BM376" s="17" t="s">
        <v>496</v>
      </c>
    </row>
    <row r="377" s="12" customFormat="1">
      <c r="B377" s="229"/>
      <c r="C377" s="230"/>
      <c r="D377" s="231" t="s">
        <v>141</v>
      </c>
      <c r="E377" s="232" t="s">
        <v>1</v>
      </c>
      <c r="F377" s="233" t="s">
        <v>497</v>
      </c>
      <c r="G377" s="230"/>
      <c r="H377" s="234">
        <v>4.3200000000000003</v>
      </c>
      <c r="I377" s="235"/>
      <c r="J377" s="230"/>
      <c r="K377" s="230"/>
      <c r="L377" s="236"/>
      <c r="M377" s="237"/>
      <c r="N377" s="238"/>
      <c r="O377" s="238"/>
      <c r="P377" s="238"/>
      <c r="Q377" s="238"/>
      <c r="R377" s="238"/>
      <c r="S377" s="238"/>
      <c r="T377" s="239"/>
      <c r="AT377" s="240" t="s">
        <v>141</v>
      </c>
      <c r="AU377" s="240" t="s">
        <v>76</v>
      </c>
      <c r="AV377" s="12" t="s">
        <v>76</v>
      </c>
      <c r="AW377" s="12" t="s">
        <v>30</v>
      </c>
      <c r="AX377" s="12" t="s">
        <v>67</v>
      </c>
      <c r="AY377" s="240" t="s">
        <v>128</v>
      </c>
    </row>
    <row r="378" s="13" customFormat="1">
      <c r="B378" s="241"/>
      <c r="C378" s="242"/>
      <c r="D378" s="231" t="s">
        <v>141</v>
      </c>
      <c r="E378" s="243" t="s">
        <v>1</v>
      </c>
      <c r="F378" s="244" t="s">
        <v>143</v>
      </c>
      <c r="G378" s="242"/>
      <c r="H378" s="245">
        <v>4.3200000000000003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AT378" s="251" t="s">
        <v>141</v>
      </c>
      <c r="AU378" s="251" t="s">
        <v>76</v>
      </c>
      <c r="AV378" s="13" t="s">
        <v>139</v>
      </c>
      <c r="AW378" s="13" t="s">
        <v>30</v>
      </c>
      <c r="AX378" s="13" t="s">
        <v>74</v>
      </c>
      <c r="AY378" s="251" t="s">
        <v>128</v>
      </c>
    </row>
    <row r="379" s="1" customFormat="1" ht="16.5" customHeight="1">
      <c r="B379" s="38"/>
      <c r="C379" s="263" t="s">
        <v>498</v>
      </c>
      <c r="D379" s="263" t="s">
        <v>155</v>
      </c>
      <c r="E379" s="264" t="s">
        <v>499</v>
      </c>
      <c r="F379" s="265" t="s">
        <v>500</v>
      </c>
      <c r="G379" s="266" t="s">
        <v>231</v>
      </c>
      <c r="H379" s="267">
        <v>0.029999999999999999</v>
      </c>
      <c r="I379" s="268"/>
      <c r="J379" s="269">
        <f>ROUND(I379*H379,2)</f>
        <v>0</v>
      </c>
      <c r="K379" s="265" t="s">
        <v>152</v>
      </c>
      <c r="L379" s="270"/>
      <c r="M379" s="271" t="s">
        <v>1</v>
      </c>
      <c r="N379" s="272" t="s">
        <v>38</v>
      </c>
      <c r="O379" s="79"/>
      <c r="P379" s="226">
        <f>O379*H379</f>
        <v>0</v>
      </c>
      <c r="Q379" s="226">
        <v>1</v>
      </c>
      <c r="R379" s="226">
        <f>Q379*H379</f>
        <v>0.029999999999999999</v>
      </c>
      <c r="S379" s="226">
        <v>0</v>
      </c>
      <c r="T379" s="227">
        <f>S379*H379</f>
        <v>0</v>
      </c>
      <c r="AR379" s="17" t="s">
        <v>315</v>
      </c>
      <c r="AT379" s="17" t="s">
        <v>155</v>
      </c>
      <c r="AU379" s="17" t="s">
        <v>76</v>
      </c>
      <c r="AY379" s="17" t="s">
        <v>128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74</v>
      </c>
      <c r="BK379" s="228">
        <f>ROUND(I379*H379,2)</f>
        <v>0</v>
      </c>
      <c r="BL379" s="17" t="s">
        <v>215</v>
      </c>
      <c r="BM379" s="17" t="s">
        <v>501</v>
      </c>
    </row>
    <row r="380" s="12" customFormat="1">
      <c r="B380" s="229"/>
      <c r="C380" s="230"/>
      <c r="D380" s="231" t="s">
        <v>141</v>
      </c>
      <c r="E380" s="232" t="s">
        <v>1</v>
      </c>
      <c r="F380" s="233" t="s">
        <v>502</v>
      </c>
      <c r="G380" s="230"/>
      <c r="H380" s="234">
        <v>0.027</v>
      </c>
      <c r="I380" s="235"/>
      <c r="J380" s="230"/>
      <c r="K380" s="230"/>
      <c r="L380" s="236"/>
      <c r="M380" s="237"/>
      <c r="N380" s="238"/>
      <c r="O380" s="238"/>
      <c r="P380" s="238"/>
      <c r="Q380" s="238"/>
      <c r="R380" s="238"/>
      <c r="S380" s="238"/>
      <c r="T380" s="239"/>
      <c r="AT380" s="240" t="s">
        <v>141</v>
      </c>
      <c r="AU380" s="240" t="s">
        <v>76</v>
      </c>
      <c r="AV380" s="12" t="s">
        <v>76</v>
      </c>
      <c r="AW380" s="12" t="s">
        <v>30</v>
      </c>
      <c r="AX380" s="12" t="s">
        <v>67</v>
      </c>
      <c r="AY380" s="240" t="s">
        <v>128</v>
      </c>
    </row>
    <row r="381" s="13" customFormat="1">
      <c r="B381" s="241"/>
      <c r="C381" s="242"/>
      <c r="D381" s="231" t="s">
        <v>141</v>
      </c>
      <c r="E381" s="243" t="s">
        <v>1</v>
      </c>
      <c r="F381" s="244" t="s">
        <v>143</v>
      </c>
      <c r="G381" s="242"/>
      <c r="H381" s="245">
        <v>0.027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AT381" s="251" t="s">
        <v>141</v>
      </c>
      <c r="AU381" s="251" t="s">
        <v>76</v>
      </c>
      <c r="AV381" s="13" t="s">
        <v>139</v>
      </c>
      <c r="AW381" s="13" t="s">
        <v>30</v>
      </c>
      <c r="AX381" s="13" t="s">
        <v>74</v>
      </c>
      <c r="AY381" s="251" t="s">
        <v>128</v>
      </c>
    </row>
    <row r="382" s="12" customFormat="1">
      <c r="B382" s="229"/>
      <c r="C382" s="230"/>
      <c r="D382" s="231" t="s">
        <v>141</v>
      </c>
      <c r="E382" s="230"/>
      <c r="F382" s="233" t="s">
        <v>503</v>
      </c>
      <c r="G382" s="230"/>
      <c r="H382" s="234">
        <v>0.029999999999999999</v>
      </c>
      <c r="I382" s="235"/>
      <c r="J382" s="230"/>
      <c r="K382" s="230"/>
      <c r="L382" s="236"/>
      <c r="M382" s="237"/>
      <c r="N382" s="238"/>
      <c r="O382" s="238"/>
      <c r="P382" s="238"/>
      <c r="Q382" s="238"/>
      <c r="R382" s="238"/>
      <c r="S382" s="238"/>
      <c r="T382" s="239"/>
      <c r="AT382" s="240" t="s">
        <v>141</v>
      </c>
      <c r="AU382" s="240" t="s">
        <v>76</v>
      </c>
      <c r="AV382" s="12" t="s">
        <v>76</v>
      </c>
      <c r="AW382" s="12" t="s">
        <v>4</v>
      </c>
      <c r="AX382" s="12" t="s">
        <v>74</v>
      </c>
      <c r="AY382" s="240" t="s">
        <v>128</v>
      </c>
    </row>
    <row r="383" s="1" customFormat="1" ht="16.5" customHeight="1">
      <c r="B383" s="38"/>
      <c r="C383" s="217" t="s">
        <v>504</v>
      </c>
      <c r="D383" s="217" t="s">
        <v>133</v>
      </c>
      <c r="E383" s="218" t="s">
        <v>505</v>
      </c>
      <c r="F383" s="219" t="s">
        <v>506</v>
      </c>
      <c r="G383" s="220" t="s">
        <v>151</v>
      </c>
      <c r="H383" s="221">
        <v>74</v>
      </c>
      <c r="I383" s="222"/>
      <c r="J383" s="223">
        <f>ROUND(I383*H383,2)</f>
        <v>0</v>
      </c>
      <c r="K383" s="219" t="s">
        <v>152</v>
      </c>
      <c r="L383" s="43"/>
      <c r="M383" s="224" t="s">
        <v>1</v>
      </c>
      <c r="N383" s="225" t="s">
        <v>38</v>
      </c>
      <c r="O383" s="79"/>
      <c r="P383" s="226">
        <f>O383*H383</f>
        <v>0</v>
      </c>
      <c r="Q383" s="226">
        <v>0.0040499999999999998</v>
      </c>
      <c r="R383" s="226">
        <f>Q383*H383</f>
        <v>0.29969999999999997</v>
      </c>
      <c r="S383" s="226">
        <v>0</v>
      </c>
      <c r="T383" s="227">
        <f>S383*H383</f>
        <v>0</v>
      </c>
      <c r="AR383" s="17" t="s">
        <v>215</v>
      </c>
      <c r="AT383" s="17" t="s">
        <v>133</v>
      </c>
      <c r="AU383" s="17" t="s">
        <v>76</v>
      </c>
      <c r="AY383" s="17" t="s">
        <v>128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7" t="s">
        <v>74</v>
      </c>
      <c r="BK383" s="228">
        <f>ROUND(I383*H383,2)</f>
        <v>0</v>
      </c>
      <c r="BL383" s="17" t="s">
        <v>215</v>
      </c>
      <c r="BM383" s="17" t="s">
        <v>507</v>
      </c>
    </row>
    <row r="384" s="12" customFormat="1">
      <c r="B384" s="229"/>
      <c r="C384" s="230"/>
      <c r="D384" s="231" t="s">
        <v>141</v>
      </c>
      <c r="E384" s="232" t="s">
        <v>1</v>
      </c>
      <c r="F384" s="233" t="s">
        <v>508</v>
      </c>
      <c r="G384" s="230"/>
      <c r="H384" s="234">
        <v>33</v>
      </c>
      <c r="I384" s="235"/>
      <c r="J384" s="230"/>
      <c r="K384" s="230"/>
      <c r="L384" s="236"/>
      <c r="M384" s="237"/>
      <c r="N384" s="238"/>
      <c r="O384" s="238"/>
      <c r="P384" s="238"/>
      <c r="Q384" s="238"/>
      <c r="R384" s="238"/>
      <c r="S384" s="238"/>
      <c r="T384" s="239"/>
      <c r="AT384" s="240" t="s">
        <v>141</v>
      </c>
      <c r="AU384" s="240" t="s">
        <v>76</v>
      </c>
      <c r="AV384" s="12" t="s">
        <v>76</v>
      </c>
      <c r="AW384" s="12" t="s">
        <v>30</v>
      </c>
      <c r="AX384" s="12" t="s">
        <v>67</v>
      </c>
      <c r="AY384" s="240" t="s">
        <v>128</v>
      </c>
    </row>
    <row r="385" s="12" customFormat="1">
      <c r="B385" s="229"/>
      <c r="C385" s="230"/>
      <c r="D385" s="231" t="s">
        <v>141</v>
      </c>
      <c r="E385" s="232" t="s">
        <v>1</v>
      </c>
      <c r="F385" s="233" t="s">
        <v>509</v>
      </c>
      <c r="G385" s="230"/>
      <c r="H385" s="234">
        <v>41</v>
      </c>
      <c r="I385" s="235"/>
      <c r="J385" s="230"/>
      <c r="K385" s="230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141</v>
      </c>
      <c r="AU385" s="240" t="s">
        <v>76</v>
      </c>
      <c r="AV385" s="12" t="s">
        <v>76</v>
      </c>
      <c r="AW385" s="12" t="s">
        <v>30</v>
      </c>
      <c r="AX385" s="12" t="s">
        <v>67</v>
      </c>
      <c r="AY385" s="240" t="s">
        <v>128</v>
      </c>
    </row>
    <row r="386" s="13" customFormat="1">
      <c r="B386" s="241"/>
      <c r="C386" s="242"/>
      <c r="D386" s="231" t="s">
        <v>141</v>
      </c>
      <c r="E386" s="243" t="s">
        <v>1</v>
      </c>
      <c r="F386" s="244" t="s">
        <v>143</v>
      </c>
      <c r="G386" s="242"/>
      <c r="H386" s="245">
        <v>74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AT386" s="251" t="s">
        <v>141</v>
      </c>
      <c r="AU386" s="251" t="s">
        <v>76</v>
      </c>
      <c r="AV386" s="13" t="s">
        <v>139</v>
      </c>
      <c r="AW386" s="13" t="s">
        <v>30</v>
      </c>
      <c r="AX386" s="13" t="s">
        <v>74</v>
      </c>
      <c r="AY386" s="251" t="s">
        <v>128</v>
      </c>
    </row>
    <row r="387" s="1" customFormat="1" ht="16.5" customHeight="1">
      <c r="B387" s="38"/>
      <c r="C387" s="217" t="s">
        <v>510</v>
      </c>
      <c r="D387" s="217" t="s">
        <v>133</v>
      </c>
      <c r="E387" s="218" t="s">
        <v>511</v>
      </c>
      <c r="F387" s="219" t="s">
        <v>512</v>
      </c>
      <c r="G387" s="220" t="s">
        <v>136</v>
      </c>
      <c r="H387" s="221">
        <v>3</v>
      </c>
      <c r="I387" s="222"/>
      <c r="J387" s="223">
        <f>ROUND(I387*H387,2)</f>
        <v>0</v>
      </c>
      <c r="K387" s="219" t="s">
        <v>137</v>
      </c>
      <c r="L387" s="43"/>
      <c r="M387" s="224" t="s">
        <v>1</v>
      </c>
      <c r="N387" s="225" t="s">
        <v>38</v>
      </c>
      <c r="O387" s="79"/>
      <c r="P387" s="226">
        <f>O387*H387</f>
        <v>0</v>
      </c>
      <c r="Q387" s="226">
        <v>0.0058399999999999997</v>
      </c>
      <c r="R387" s="226">
        <f>Q387*H387</f>
        <v>0.017520000000000001</v>
      </c>
      <c r="S387" s="226">
        <v>0</v>
      </c>
      <c r="T387" s="227">
        <f>S387*H387</f>
        <v>0</v>
      </c>
      <c r="AR387" s="17" t="s">
        <v>215</v>
      </c>
      <c r="AT387" s="17" t="s">
        <v>133</v>
      </c>
      <c r="AU387" s="17" t="s">
        <v>76</v>
      </c>
      <c r="AY387" s="17" t="s">
        <v>128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74</v>
      </c>
      <c r="BK387" s="228">
        <f>ROUND(I387*H387,2)</f>
        <v>0</v>
      </c>
      <c r="BL387" s="17" t="s">
        <v>215</v>
      </c>
      <c r="BM387" s="17" t="s">
        <v>513</v>
      </c>
    </row>
    <row r="388" s="12" customFormat="1">
      <c r="B388" s="229"/>
      <c r="C388" s="230"/>
      <c r="D388" s="231" t="s">
        <v>141</v>
      </c>
      <c r="E388" s="232" t="s">
        <v>1</v>
      </c>
      <c r="F388" s="233" t="s">
        <v>514</v>
      </c>
      <c r="G388" s="230"/>
      <c r="H388" s="234">
        <v>3</v>
      </c>
      <c r="I388" s="235"/>
      <c r="J388" s="230"/>
      <c r="K388" s="230"/>
      <c r="L388" s="236"/>
      <c r="M388" s="237"/>
      <c r="N388" s="238"/>
      <c r="O388" s="238"/>
      <c r="P388" s="238"/>
      <c r="Q388" s="238"/>
      <c r="R388" s="238"/>
      <c r="S388" s="238"/>
      <c r="T388" s="239"/>
      <c r="AT388" s="240" t="s">
        <v>141</v>
      </c>
      <c r="AU388" s="240" t="s">
        <v>76</v>
      </c>
      <c r="AV388" s="12" t="s">
        <v>76</v>
      </c>
      <c r="AW388" s="12" t="s">
        <v>30</v>
      </c>
      <c r="AX388" s="12" t="s">
        <v>67</v>
      </c>
      <c r="AY388" s="240" t="s">
        <v>128</v>
      </c>
    </row>
    <row r="389" s="13" customFormat="1">
      <c r="B389" s="241"/>
      <c r="C389" s="242"/>
      <c r="D389" s="231" t="s">
        <v>141</v>
      </c>
      <c r="E389" s="243" t="s">
        <v>1</v>
      </c>
      <c r="F389" s="244" t="s">
        <v>143</v>
      </c>
      <c r="G389" s="242"/>
      <c r="H389" s="245">
        <v>3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AT389" s="251" t="s">
        <v>141</v>
      </c>
      <c r="AU389" s="251" t="s">
        <v>76</v>
      </c>
      <c r="AV389" s="13" t="s">
        <v>139</v>
      </c>
      <c r="AW389" s="13" t="s">
        <v>30</v>
      </c>
      <c r="AX389" s="13" t="s">
        <v>74</v>
      </c>
      <c r="AY389" s="251" t="s">
        <v>128</v>
      </c>
    </row>
    <row r="390" s="1" customFormat="1" ht="16.5" customHeight="1">
      <c r="B390" s="38"/>
      <c r="C390" s="217" t="s">
        <v>515</v>
      </c>
      <c r="D390" s="217" t="s">
        <v>133</v>
      </c>
      <c r="E390" s="218" t="s">
        <v>516</v>
      </c>
      <c r="F390" s="219" t="s">
        <v>517</v>
      </c>
      <c r="G390" s="220" t="s">
        <v>151</v>
      </c>
      <c r="H390" s="221">
        <v>50</v>
      </c>
      <c r="I390" s="222"/>
      <c r="J390" s="223">
        <f>ROUND(I390*H390,2)</f>
        <v>0</v>
      </c>
      <c r="K390" s="219" t="s">
        <v>137</v>
      </c>
      <c r="L390" s="43"/>
      <c r="M390" s="224" t="s">
        <v>1</v>
      </c>
      <c r="N390" s="225" t="s">
        <v>38</v>
      </c>
      <c r="O390" s="79"/>
      <c r="P390" s="226">
        <f>O390*H390</f>
        <v>0</v>
      </c>
      <c r="Q390" s="226">
        <v>0.0032200000000000002</v>
      </c>
      <c r="R390" s="226">
        <f>Q390*H390</f>
        <v>0.161</v>
      </c>
      <c r="S390" s="226">
        <v>0</v>
      </c>
      <c r="T390" s="227">
        <f>S390*H390</f>
        <v>0</v>
      </c>
      <c r="AR390" s="17" t="s">
        <v>215</v>
      </c>
      <c r="AT390" s="17" t="s">
        <v>133</v>
      </c>
      <c r="AU390" s="17" t="s">
        <v>76</v>
      </c>
      <c r="AY390" s="17" t="s">
        <v>128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7" t="s">
        <v>74</v>
      </c>
      <c r="BK390" s="228">
        <f>ROUND(I390*H390,2)</f>
        <v>0</v>
      </c>
      <c r="BL390" s="17" t="s">
        <v>215</v>
      </c>
      <c r="BM390" s="17" t="s">
        <v>518</v>
      </c>
    </row>
    <row r="391" s="12" customFormat="1">
      <c r="B391" s="229"/>
      <c r="C391" s="230"/>
      <c r="D391" s="231" t="s">
        <v>141</v>
      </c>
      <c r="E391" s="232" t="s">
        <v>1</v>
      </c>
      <c r="F391" s="233" t="s">
        <v>434</v>
      </c>
      <c r="G391" s="230"/>
      <c r="H391" s="234">
        <v>50</v>
      </c>
      <c r="I391" s="235"/>
      <c r="J391" s="230"/>
      <c r="K391" s="230"/>
      <c r="L391" s="236"/>
      <c r="M391" s="237"/>
      <c r="N391" s="238"/>
      <c r="O391" s="238"/>
      <c r="P391" s="238"/>
      <c r="Q391" s="238"/>
      <c r="R391" s="238"/>
      <c r="S391" s="238"/>
      <c r="T391" s="239"/>
      <c r="AT391" s="240" t="s">
        <v>141</v>
      </c>
      <c r="AU391" s="240" t="s">
        <v>76</v>
      </c>
      <c r="AV391" s="12" t="s">
        <v>76</v>
      </c>
      <c r="AW391" s="12" t="s">
        <v>30</v>
      </c>
      <c r="AX391" s="12" t="s">
        <v>67</v>
      </c>
      <c r="AY391" s="240" t="s">
        <v>128</v>
      </c>
    </row>
    <row r="392" s="13" customFormat="1">
      <c r="B392" s="241"/>
      <c r="C392" s="242"/>
      <c r="D392" s="231" t="s">
        <v>141</v>
      </c>
      <c r="E392" s="243" t="s">
        <v>1</v>
      </c>
      <c r="F392" s="244" t="s">
        <v>143</v>
      </c>
      <c r="G392" s="242"/>
      <c r="H392" s="245">
        <v>50</v>
      </c>
      <c r="I392" s="246"/>
      <c r="J392" s="242"/>
      <c r="K392" s="242"/>
      <c r="L392" s="247"/>
      <c r="M392" s="248"/>
      <c r="N392" s="249"/>
      <c r="O392" s="249"/>
      <c r="P392" s="249"/>
      <c r="Q392" s="249"/>
      <c r="R392" s="249"/>
      <c r="S392" s="249"/>
      <c r="T392" s="250"/>
      <c r="AT392" s="251" t="s">
        <v>141</v>
      </c>
      <c r="AU392" s="251" t="s">
        <v>76</v>
      </c>
      <c r="AV392" s="13" t="s">
        <v>139</v>
      </c>
      <c r="AW392" s="13" t="s">
        <v>30</v>
      </c>
      <c r="AX392" s="13" t="s">
        <v>74</v>
      </c>
      <c r="AY392" s="251" t="s">
        <v>128</v>
      </c>
    </row>
    <row r="393" s="1" customFormat="1" ht="16.5" customHeight="1">
      <c r="B393" s="38"/>
      <c r="C393" s="217" t="s">
        <v>519</v>
      </c>
      <c r="D393" s="217" t="s">
        <v>133</v>
      </c>
      <c r="E393" s="218" t="s">
        <v>520</v>
      </c>
      <c r="F393" s="219" t="s">
        <v>521</v>
      </c>
      <c r="G393" s="220" t="s">
        <v>202</v>
      </c>
      <c r="H393" s="221">
        <v>6</v>
      </c>
      <c r="I393" s="222"/>
      <c r="J393" s="223">
        <f>ROUND(I393*H393,2)</f>
        <v>0</v>
      </c>
      <c r="K393" s="219" t="s">
        <v>137</v>
      </c>
      <c r="L393" s="43"/>
      <c r="M393" s="224" t="s">
        <v>1</v>
      </c>
      <c r="N393" s="225" t="s">
        <v>38</v>
      </c>
      <c r="O393" s="79"/>
      <c r="P393" s="226">
        <f>O393*H393</f>
        <v>0</v>
      </c>
      <c r="Q393" s="226">
        <v>0.002</v>
      </c>
      <c r="R393" s="226">
        <f>Q393*H393</f>
        <v>0.012</v>
      </c>
      <c r="S393" s="226">
        <v>0</v>
      </c>
      <c r="T393" s="227">
        <f>S393*H393</f>
        <v>0</v>
      </c>
      <c r="AR393" s="17" t="s">
        <v>215</v>
      </c>
      <c r="AT393" s="17" t="s">
        <v>133</v>
      </c>
      <c r="AU393" s="17" t="s">
        <v>76</v>
      </c>
      <c r="AY393" s="17" t="s">
        <v>128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74</v>
      </c>
      <c r="BK393" s="228">
        <f>ROUND(I393*H393,2)</f>
        <v>0</v>
      </c>
      <c r="BL393" s="17" t="s">
        <v>215</v>
      </c>
      <c r="BM393" s="17" t="s">
        <v>522</v>
      </c>
    </row>
    <row r="394" s="12" customFormat="1">
      <c r="B394" s="229"/>
      <c r="C394" s="230"/>
      <c r="D394" s="231" t="s">
        <v>141</v>
      </c>
      <c r="E394" s="232" t="s">
        <v>1</v>
      </c>
      <c r="F394" s="233" t="s">
        <v>129</v>
      </c>
      <c r="G394" s="230"/>
      <c r="H394" s="234">
        <v>6</v>
      </c>
      <c r="I394" s="235"/>
      <c r="J394" s="230"/>
      <c r="K394" s="230"/>
      <c r="L394" s="236"/>
      <c r="M394" s="237"/>
      <c r="N394" s="238"/>
      <c r="O394" s="238"/>
      <c r="P394" s="238"/>
      <c r="Q394" s="238"/>
      <c r="R394" s="238"/>
      <c r="S394" s="238"/>
      <c r="T394" s="239"/>
      <c r="AT394" s="240" t="s">
        <v>141</v>
      </c>
      <c r="AU394" s="240" t="s">
        <v>76</v>
      </c>
      <c r="AV394" s="12" t="s">
        <v>76</v>
      </c>
      <c r="AW394" s="12" t="s">
        <v>30</v>
      </c>
      <c r="AX394" s="12" t="s">
        <v>67</v>
      </c>
      <c r="AY394" s="240" t="s">
        <v>128</v>
      </c>
    </row>
    <row r="395" s="13" customFormat="1">
      <c r="B395" s="241"/>
      <c r="C395" s="242"/>
      <c r="D395" s="231" t="s">
        <v>141</v>
      </c>
      <c r="E395" s="243" t="s">
        <v>1</v>
      </c>
      <c r="F395" s="244" t="s">
        <v>143</v>
      </c>
      <c r="G395" s="242"/>
      <c r="H395" s="245">
        <v>6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AT395" s="251" t="s">
        <v>141</v>
      </c>
      <c r="AU395" s="251" t="s">
        <v>76</v>
      </c>
      <c r="AV395" s="13" t="s">
        <v>139</v>
      </c>
      <c r="AW395" s="13" t="s">
        <v>30</v>
      </c>
      <c r="AX395" s="13" t="s">
        <v>74</v>
      </c>
      <c r="AY395" s="251" t="s">
        <v>128</v>
      </c>
    </row>
    <row r="396" s="1" customFormat="1" ht="16.5" customHeight="1">
      <c r="B396" s="38"/>
      <c r="C396" s="217" t="s">
        <v>523</v>
      </c>
      <c r="D396" s="217" t="s">
        <v>133</v>
      </c>
      <c r="E396" s="218" t="s">
        <v>524</v>
      </c>
      <c r="F396" s="219" t="s">
        <v>525</v>
      </c>
      <c r="G396" s="220" t="s">
        <v>202</v>
      </c>
      <c r="H396" s="221">
        <v>7</v>
      </c>
      <c r="I396" s="222"/>
      <c r="J396" s="223">
        <f>ROUND(I396*H396,2)</f>
        <v>0</v>
      </c>
      <c r="K396" s="219" t="s">
        <v>137</v>
      </c>
      <c r="L396" s="43"/>
      <c r="M396" s="224" t="s">
        <v>1</v>
      </c>
      <c r="N396" s="225" t="s">
        <v>38</v>
      </c>
      <c r="O396" s="79"/>
      <c r="P396" s="226">
        <f>O396*H396</f>
        <v>0</v>
      </c>
      <c r="Q396" s="226">
        <v>0.0035699999999999998</v>
      </c>
      <c r="R396" s="226">
        <f>Q396*H396</f>
        <v>0.024989999999999998</v>
      </c>
      <c r="S396" s="226">
        <v>0</v>
      </c>
      <c r="T396" s="227">
        <f>S396*H396</f>
        <v>0</v>
      </c>
      <c r="AR396" s="17" t="s">
        <v>215</v>
      </c>
      <c r="AT396" s="17" t="s">
        <v>133</v>
      </c>
      <c r="AU396" s="17" t="s">
        <v>76</v>
      </c>
      <c r="AY396" s="17" t="s">
        <v>128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74</v>
      </c>
      <c r="BK396" s="228">
        <f>ROUND(I396*H396,2)</f>
        <v>0</v>
      </c>
      <c r="BL396" s="17" t="s">
        <v>215</v>
      </c>
      <c r="BM396" s="17" t="s">
        <v>526</v>
      </c>
    </row>
    <row r="397" s="12" customFormat="1">
      <c r="B397" s="229"/>
      <c r="C397" s="230"/>
      <c r="D397" s="231" t="s">
        <v>141</v>
      </c>
      <c r="E397" s="232" t="s">
        <v>1</v>
      </c>
      <c r="F397" s="233" t="s">
        <v>281</v>
      </c>
      <c r="G397" s="230"/>
      <c r="H397" s="234">
        <v>7</v>
      </c>
      <c r="I397" s="235"/>
      <c r="J397" s="230"/>
      <c r="K397" s="230"/>
      <c r="L397" s="236"/>
      <c r="M397" s="237"/>
      <c r="N397" s="238"/>
      <c r="O397" s="238"/>
      <c r="P397" s="238"/>
      <c r="Q397" s="238"/>
      <c r="R397" s="238"/>
      <c r="S397" s="238"/>
      <c r="T397" s="239"/>
      <c r="AT397" s="240" t="s">
        <v>141</v>
      </c>
      <c r="AU397" s="240" t="s">
        <v>76</v>
      </c>
      <c r="AV397" s="12" t="s">
        <v>76</v>
      </c>
      <c r="AW397" s="12" t="s">
        <v>30</v>
      </c>
      <c r="AX397" s="12" t="s">
        <v>67</v>
      </c>
      <c r="AY397" s="240" t="s">
        <v>128</v>
      </c>
    </row>
    <row r="398" s="13" customFormat="1">
      <c r="B398" s="241"/>
      <c r="C398" s="242"/>
      <c r="D398" s="231" t="s">
        <v>141</v>
      </c>
      <c r="E398" s="243" t="s">
        <v>1</v>
      </c>
      <c r="F398" s="244" t="s">
        <v>143</v>
      </c>
      <c r="G398" s="242"/>
      <c r="H398" s="245">
        <v>7</v>
      </c>
      <c r="I398" s="246"/>
      <c r="J398" s="242"/>
      <c r="K398" s="242"/>
      <c r="L398" s="247"/>
      <c r="M398" s="248"/>
      <c r="N398" s="249"/>
      <c r="O398" s="249"/>
      <c r="P398" s="249"/>
      <c r="Q398" s="249"/>
      <c r="R398" s="249"/>
      <c r="S398" s="249"/>
      <c r="T398" s="250"/>
      <c r="AT398" s="251" t="s">
        <v>141</v>
      </c>
      <c r="AU398" s="251" t="s">
        <v>76</v>
      </c>
      <c r="AV398" s="13" t="s">
        <v>139</v>
      </c>
      <c r="AW398" s="13" t="s">
        <v>30</v>
      </c>
      <c r="AX398" s="13" t="s">
        <v>74</v>
      </c>
      <c r="AY398" s="251" t="s">
        <v>128</v>
      </c>
    </row>
    <row r="399" s="1" customFormat="1" ht="16.5" customHeight="1">
      <c r="B399" s="38"/>
      <c r="C399" s="217" t="s">
        <v>527</v>
      </c>
      <c r="D399" s="217" t="s">
        <v>133</v>
      </c>
      <c r="E399" s="218" t="s">
        <v>528</v>
      </c>
      <c r="F399" s="219" t="s">
        <v>529</v>
      </c>
      <c r="G399" s="220" t="s">
        <v>151</v>
      </c>
      <c r="H399" s="221">
        <v>28</v>
      </c>
      <c r="I399" s="222"/>
      <c r="J399" s="223">
        <f>ROUND(I399*H399,2)</f>
        <v>0</v>
      </c>
      <c r="K399" s="219" t="s">
        <v>137</v>
      </c>
      <c r="L399" s="43"/>
      <c r="M399" s="224" t="s">
        <v>1</v>
      </c>
      <c r="N399" s="225" t="s">
        <v>38</v>
      </c>
      <c r="O399" s="79"/>
      <c r="P399" s="226">
        <f>O399*H399</f>
        <v>0</v>
      </c>
      <c r="Q399" s="226">
        <v>0.0064099999999999999</v>
      </c>
      <c r="R399" s="226">
        <f>Q399*H399</f>
        <v>0.17948</v>
      </c>
      <c r="S399" s="226">
        <v>0</v>
      </c>
      <c r="T399" s="227">
        <f>S399*H399</f>
        <v>0</v>
      </c>
      <c r="AR399" s="17" t="s">
        <v>215</v>
      </c>
      <c r="AT399" s="17" t="s">
        <v>133</v>
      </c>
      <c r="AU399" s="17" t="s">
        <v>76</v>
      </c>
      <c r="AY399" s="17" t="s">
        <v>128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74</v>
      </c>
      <c r="BK399" s="228">
        <f>ROUND(I399*H399,2)</f>
        <v>0</v>
      </c>
      <c r="BL399" s="17" t="s">
        <v>215</v>
      </c>
      <c r="BM399" s="17" t="s">
        <v>530</v>
      </c>
    </row>
    <row r="400" s="12" customFormat="1">
      <c r="B400" s="229"/>
      <c r="C400" s="230"/>
      <c r="D400" s="231" t="s">
        <v>141</v>
      </c>
      <c r="E400" s="232" t="s">
        <v>1</v>
      </c>
      <c r="F400" s="233" t="s">
        <v>531</v>
      </c>
      <c r="G400" s="230"/>
      <c r="H400" s="234">
        <v>28</v>
      </c>
      <c r="I400" s="235"/>
      <c r="J400" s="230"/>
      <c r="K400" s="230"/>
      <c r="L400" s="236"/>
      <c r="M400" s="237"/>
      <c r="N400" s="238"/>
      <c r="O400" s="238"/>
      <c r="P400" s="238"/>
      <c r="Q400" s="238"/>
      <c r="R400" s="238"/>
      <c r="S400" s="238"/>
      <c r="T400" s="239"/>
      <c r="AT400" s="240" t="s">
        <v>141</v>
      </c>
      <c r="AU400" s="240" t="s">
        <v>76</v>
      </c>
      <c r="AV400" s="12" t="s">
        <v>76</v>
      </c>
      <c r="AW400" s="12" t="s">
        <v>30</v>
      </c>
      <c r="AX400" s="12" t="s">
        <v>67</v>
      </c>
      <c r="AY400" s="240" t="s">
        <v>128</v>
      </c>
    </row>
    <row r="401" s="13" customFormat="1">
      <c r="B401" s="241"/>
      <c r="C401" s="242"/>
      <c r="D401" s="231" t="s">
        <v>141</v>
      </c>
      <c r="E401" s="243" t="s">
        <v>1</v>
      </c>
      <c r="F401" s="244" t="s">
        <v>143</v>
      </c>
      <c r="G401" s="242"/>
      <c r="H401" s="245">
        <v>28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AT401" s="251" t="s">
        <v>141</v>
      </c>
      <c r="AU401" s="251" t="s">
        <v>76</v>
      </c>
      <c r="AV401" s="13" t="s">
        <v>139</v>
      </c>
      <c r="AW401" s="13" t="s">
        <v>30</v>
      </c>
      <c r="AX401" s="13" t="s">
        <v>74</v>
      </c>
      <c r="AY401" s="251" t="s">
        <v>128</v>
      </c>
    </row>
    <row r="402" s="1" customFormat="1" ht="16.5" customHeight="1">
      <c r="B402" s="38"/>
      <c r="C402" s="217" t="s">
        <v>532</v>
      </c>
      <c r="D402" s="217" t="s">
        <v>133</v>
      </c>
      <c r="E402" s="218" t="s">
        <v>533</v>
      </c>
      <c r="F402" s="219" t="s">
        <v>534</v>
      </c>
      <c r="G402" s="220" t="s">
        <v>202</v>
      </c>
      <c r="H402" s="221">
        <v>4</v>
      </c>
      <c r="I402" s="222"/>
      <c r="J402" s="223">
        <f>ROUND(I402*H402,2)</f>
        <v>0</v>
      </c>
      <c r="K402" s="219" t="s">
        <v>137</v>
      </c>
      <c r="L402" s="43"/>
      <c r="M402" s="224" t="s">
        <v>1</v>
      </c>
      <c r="N402" s="225" t="s">
        <v>38</v>
      </c>
      <c r="O402" s="79"/>
      <c r="P402" s="226">
        <f>O402*H402</f>
        <v>0</v>
      </c>
      <c r="Q402" s="226">
        <v>0.00035</v>
      </c>
      <c r="R402" s="226">
        <f>Q402*H402</f>
        <v>0.0014</v>
      </c>
      <c r="S402" s="226">
        <v>0</v>
      </c>
      <c r="T402" s="227">
        <f>S402*H402</f>
        <v>0</v>
      </c>
      <c r="AR402" s="17" t="s">
        <v>215</v>
      </c>
      <c r="AT402" s="17" t="s">
        <v>133</v>
      </c>
      <c r="AU402" s="17" t="s">
        <v>76</v>
      </c>
      <c r="AY402" s="17" t="s">
        <v>128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74</v>
      </c>
      <c r="BK402" s="228">
        <f>ROUND(I402*H402,2)</f>
        <v>0</v>
      </c>
      <c r="BL402" s="17" t="s">
        <v>215</v>
      </c>
      <c r="BM402" s="17" t="s">
        <v>535</v>
      </c>
    </row>
    <row r="403" s="12" customFormat="1">
      <c r="B403" s="229"/>
      <c r="C403" s="230"/>
      <c r="D403" s="231" t="s">
        <v>141</v>
      </c>
      <c r="E403" s="232" t="s">
        <v>1</v>
      </c>
      <c r="F403" s="233" t="s">
        <v>138</v>
      </c>
      <c r="G403" s="230"/>
      <c r="H403" s="234">
        <v>4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141</v>
      </c>
      <c r="AU403" s="240" t="s">
        <v>76</v>
      </c>
      <c r="AV403" s="12" t="s">
        <v>76</v>
      </c>
      <c r="AW403" s="12" t="s">
        <v>30</v>
      </c>
      <c r="AX403" s="12" t="s">
        <v>74</v>
      </c>
      <c r="AY403" s="240" t="s">
        <v>128</v>
      </c>
    </row>
    <row r="404" s="1" customFormat="1" ht="16.5" customHeight="1">
      <c r="B404" s="38"/>
      <c r="C404" s="217" t="s">
        <v>536</v>
      </c>
      <c r="D404" s="217" t="s">
        <v>133</v>
      </c>
      <c r="E404" s="218" t="s">
        <v>537</v>
      </c>
      <c r="F404" s="219" t="s">
        <v>538</v>
      </c>
      <c r="G404" s="220" t="s">
        <v>151</v>
      </c>
      <c r="H404" s="221">
        <v>98</v>
      </c>
      <c r="I404" s="222"/>
      <c r="J404" s="223">
        <f>ROUND(I404*H404,2)</f>
        <v>0</v>
      </c>
      <c r="K404" s="219" t="s">
        <v>137</v>
      </c>
      <c r="L404" s="43"/>
      <c r="M404" s="224" t="s">
        <v>1</v>
      </c>
      <c r="N404" s="225" t="s">
        <v>38</v>
      </c>
      <c r="O404" s="79"/>
      <c r="P404" s="226">
        <f>O404*H404</f>
        <v>0</v>
      </c>
      <c r="Q404" s="226">
        <v>0.0037699999999999999</v>
      </c>
      <c r="R404" s="226">
        <f>Q404*H404</f>
        <v>0.36946000000000001</v>
      </c>
      <c r="S404" s="226">
        <v>0</v>
      </c>
      <c r="T404" s="227">
        <f>S404*H404</f>
        <v>0</v>
      </c>
      <c r="AR404" s="17" t="s">
        <v>215</v>
      </c>
      <c r="AT404" s="17" t="s">
        <v>133</v>
      </c>
      <c r="AU404" s="17" t="s">
        <v>76</v>
      </c>
      <c r="AY404" s="17" t="s">
        <v>128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74</v>
      </c>
      <c r="BK404" s="228">
        <f>ROUND(I404*H404,2)</f>
        <v>0</v>
      </c>
      <c r="BL404" s="17" t="s">
        <v>215</v>
      </c>
      <c r="BM404" s="17" t="s">
        <v>539</v>
      </c>
    </row>
    <row r="405" s="12" customFormat="1">
      <c r="B405" s="229"/>
      <c r="C405" s="230"/>
      <c r="D405" s="231" t="s">
        <v>141</v>
      </c>
      <c r="E405" s="232" t="s">
        <v>1</v>
      </c>
      <c r="F405" s="233" t="s">
        <v>443</v>
      </c>
      <c r="G405" s="230"/>
      <c r="H405" s="234">
        <v>98</v>
      </c>
      <c r="I405" s="235"/>
      <c r="J405" s="230"/>
      <c r="K405" s="230"/>
      <c r="L405" s="236"/>
      <c r="M405" s="237"/>
      <c r="N405" s="238"/>
      <c r="O405" s="238"/>
      <c r="P405" s="238"/>
      <c r="Q405" s="238"/>
      <c r="R405" s="238"/>
      <c r="S405" s="238"/>
      <c r="T405" s="239"/>
      <c r="AT405" s="240" t="s">
        <v>141</v>
      </c>
      <c r="AU405" s="240" t="s">
        <v>76</v>
      </c>
      <c r="AV405" s="12" t="s">
        <v>76</v>
      </c>
      <c r="AW405" s="12" t="s">
        <v>30</v>
      </c>
      <c r="AX405" s="12" t="s">
        <v>67</v>
      </c>
      <c r="AY405" s="240" t="s">
        <v>128</v>
      </c>
    </row>
    <row r="406" s="13" customFormat="1">
      <c r="B406" s="241"/>
      <c r="C406" s="242"/>
      <c r="D406" s="231" t="s">
        <v>141</v>
      </c>
      <c r="E406" s="243" t="s">
        <v>1</v>
      </c>
      <c r="F406" s="244" t="s">
        <v>143</v>
      </c>
      <c r="G406" s="242"/>
      <c r="H406" s="245">
        <v>98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AT406" s="251" t="s">
        <v>141</v>
      </c>
      <c r="AU406" s="251" t="s">
        <v>76</v>
      </c>
      <c r="AV406" s="13" t="s">
        <v>139</v>
      </c>
      <c r="AW406" s="13" t="s">
        <v>30</v>
      </c>
      <c r="AX406" s="13" t="s">
        <v>74</v>
      </c>
      <c r="AY406" s="251" t="s">
        <v>128</v>
      </c>
    </row>
    <row r="407" s="1" customFormat="1" ht="16.5" customHeight="1">
      <c r="B407" s="38"/>
      <c r="C407" s="217" t="s">
        <v>540</v>
      </c>
      <c r="D407" s="217" t="s">
        <v>133</v>
      </c>
      <c r="E407" s="218" t="s">
        <v>541</v>
      </c>
      <c r="F407" s="219" t="s">
        <v>542</v>
      </c>
      <c r="G407" s="220" t="s">
        <v>543</v>
      </c>
      <c r="H407" s="221">
        <v>2</v>
      </c>
      <c r="I407" s="222"/>
      <c r="J407" s="223">
        <f>ROUND(I407*H407,2)</f>
        <v>0</v>
      </c>
      <c r="K407" s="219" t="s">
        <v>1</v>
      </c>
      <c r="L407" s="43"/>
      <c r="M407" s="224" t="s">
        <v>1</v>
      </c>
      <c r="N407" s="225" t="s">
        <v>38</v>
      </c>
      <c r="O407" s="79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AR407" s="17" t="s">
        <v>215</v>
      </c>
      <c r="AT407" s="17" t="s">
        <v>133</v>
      </c>
      <c r="AU407" s="17" t="s">
        <v>76</v>
      </c>
      <c r="AY407" s="17" t="s">
        <v>128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74</v>
      </c>
      <c r="BK407" s="228">
        <f>ROUND(I407*H407,2)</f>
        <v>0</v>
      </c>
      <c r="BL407" s="17" t="s">
        <v>215</v>
      </c>
      <c r="BM407" s="17" t="s">
        <v>544</v>
      </c>
    </row>
    <row r="408" s="12" customFormat="1">
      <c r="B408" s="229"/>
      <c r="C408" s="230"/>
      <c r="D408" s="231" t="s">
        <v>141</v>
      </c>
      <c r="E408" s="232" t="s">
        <v>1</v>
      </c>
      <c r="F408" s="233" t="s">
        <v>545</v>
      </c>
      <c r="G408" s="230"/>
      <c r="H408" s="234">
        <v>2</v>
      </c>
      <c r="I408" s="235"/>
      <c r="J408" s="230"/>
      <c r="K408" s="230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141</v>
      </c>
      <c r="AU408" s="240" t="s">
        <v>76</v>
      </c>
      <c r="AV408" s="12" t="s">
        <v>76</v>
      </c>
      <c r="AW408" s="12" t="s">
        <v>30</v>
      </c>
      <c r="AX408" s="12" t="s">
        <v>67</v>
      </c>
      <c r="AY408" s="240" t="s">
        <v>128</v>
      </c>
    </row>
    <row r="409" s="13" customFormat="1">
      <c r="B409" s="241"/>
      <c r="C409" s="242"/>
      <c r="D409" s="231" t="s">
        <v>141</v>
      </c>
      <c r="E409" s="243" t="s">
        <v>1</v>
      </c>
      <c r="F409" s="244" t="s">
        <v>143</v>
      </c>
      <c r="G409" s="242"/>
      <c r="H409" s="245">
        <v>2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AT409" s="251" t="s">
        <v>141</v>
      </c>
      <c r="AU409" s="251" t="s">
        <v>76</v>
      </c>
      <c r="AV409" s="13" t="s">
        <v>139</v>
      </c>
      <c r="AW409" s="13" t="s">
        <v>30</v>
      </c>
      <c r="AX409" s="13" t="s">
        <v>74</v>
      </c>
      <c r="AY409" s="251" t="s">
        <v>128</v>
      </c>
    </row>
    <row r="410" s="1" customFormat="1" ht="16.5" customHeight="1">
      <c r="B410" s="38"/>
      <c r="C410" s="217" t="s">
        <v>546</v>
      </c>
      <c r="D410" s="217" t="s">
        <v>133</v>
      </c>
      <c r="E410" s="218" t="s">
        <v>547</v>
      </c>
      <c r="F410" s="219" t="s">
        <v>548</v>
      </c>
      <c r="G410" s="220" t="s">
        <v>543</v>
      </c>
      <c r="H410" s="221">
        <v>1</v>
      </c>
      <c r="I410" s="222"/>
      <c r="J410" s="223">
        <f>ROUND(I410*H410,2)</f>
        <v>0</v>
      </c>
      <c r="K410" s="219" t="s">
        <v>1</v>
      </c>
      <c r="L410" s="43"/>
      <c r="M410" s="224" t="s">
        <v>1</v>
      </c>
      <c r="N410" s="225" t="s">
        <v>38</v>
      </c>
      <c r="O410" s="79"/>
      <c r="P410" s="226">
        <f>O410*H410</f>
        <v>0</v>
      </c>
      <c r="Q410" s="226">
        <v>0</v>
      </c>
      <c r="R410" s="226">
        <f>Q410*H410</f>
        <v>0</v>
      </c>
      <c r="S410" s="226">
        <v>0</v>
      </c>
      <c r="T410" s="227">
        <f>S410*H410</f>
        <v>0</v>
      </c>
      <c r="AR410" s="17" t="s">
        <v>215</v>
      </c>
      <c r="AT410" s="17" t="s">
        <v>133</v>
      </c>
      <c r="AU410" s="17" t="s">
        <v>76</v>
      </c>
      <c r="AY410" s="17" t="s">
        <v>128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74</v>
      </c>
      <c r="BK410" s="228">
        <f>ROUND(I410*H410,2)</f>
        <v>0</v>
      </c>
      <c r="BL410" s="17" t="s">
        <v>215</v>
      </c>
      <c r="BM410" s="17" t="s">
        <v>549</v>
      </c>
    </row>
    <row r="411" s="12" customFormat="1">
      <c r="B411" s="229"/>
      <c r="C411" s="230"/>
      <c r="D411" s="231" t="s">
        <v>141</v>
      </c>
      <c r="E411" s="232" t="s">
        <v>1</v>
      </c>
      <c r="F411" s="233" t="s">
        <v>550</v>
      </c>
      <c r="G411" s="230"/>
      <c r="H411" s="234">
        <v>1</v>
      </c>
      <c r="I411" s="235"/>
      <c r="J411" s="230"/>
      <c r="K411" s="230"/>
      <c r="L411" s="236"/>
      <c r="M411" s="237"/>
      <c r="N411" s="238"/>
      <c r="O411" s="238"/>
      <c r="P411" s="238"/>
      <c r="Q411" s="238"/>
      <c r="R411" s="238"/>
      <c r="S411" s="238"/>
      <c r="T411" s="239"/>
      <c r="AT411" s="240" t="s">
        <v>141</v>
      </c>
      <c r="AU411" s="240" t="s">
        <v>76</v>
      </c>
      <c r="AV411" s="12" t="s">
        <v>76</v>
      </c>
      <c r="AW411" s="12" t="s">
        <v>30</v>
      </c>
      <c r="AX411" s="12" t="s">
        <v>74</v>
      </c>
      <c r="AY411" s="240" t="s">
        <v>128</v>
      </c>
    </row>
    <row r="412" s="13" customFormat="1">
      <c r="B412" s="241"/>
      <c r="C412" s="242"/>
      <c r="D412" s="231" t="s">
        <v>141</v>
      </c>
      <c r="E412" s="243" t="s">
        <v>1</v>
      </c>
      <c r="F412" s="244" t="s">
        <v>143</v>
      </c>
      <c r="G412" s="242"/>
      <c r="H412" s="245">
        <v>1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AT412" s="251" t="s">
        <v>141</v>
      </c>
      <c r="AU412" s="251" t="s">
        <v>76</v>
      </c>
      <c r="AV412" s="13" t="s">
        <v>139</v>
      </c>
      <c r="AW412" s="13" t="s">
        <v>30</v>
      </c>
      <c r="AX412" s="13" t="s">
        <v>67</v>
      </c>
      <c r="AY412" s="251" t="s">
        <v>128</v>
      </c>
    </row>
    <row r="413" s="1" customFormat="1" ht="16.5" customHeight="1">
      <c r="B413" s="38"/>
      <c r="C413" s="217" t="s">
        <v>551</v>
      </c>
      <c r="D413" s="217" t="s">
        <v>133</v>
      </c>
      <c r="E413" s="218" t="s">
        <v>552</v>
      </c>
      <c r="F413" s="219" t="s">
        <v>553</v>
      </c>
      <c r="G413" s="220" t="s">
        <v>231</v>
      </c>
      <c r="H413" s="221">
        <v>6.9379999999999997</v>
      </c>
      <c r="I413" s="222"/>
      <c r="J413" s="223">
        <f>ROUND(I413*H413,2)</f>
        <v>0</v>
      </c>
      <c r="K413" s="219" t="s">
        <v>137</v>
      </c>
      <c r="L413" s="43"/>
      <c r="M413" s="224" t="s">
        <v>1</v>
      </c>
      <c r="N413" s="225" t="s">
        <v>38</v>
      </c>
      <c r="O413" s="79"/>
      <c r="P413" s="226">
        <f>O413*H413</f>
        <v>0</v>
      </c>
      <c r="Q413" s="226">
        <v>0</v>
      </c>
      <c r="R413" s="226">
        <f>Q413*H413</f>
        <v>0</v>
      </c>
      <c r="S413" s="226">
        <v>0</v>
      </c>
      <c r="T413" s="227">
        <f>S413*H413</f>
        <v>0</v>
      </c>
      <c r="AR413" s="17" t="s">
        <v>215</v>
      </c>
      <c r="AT413" s="17" t="s">
        <v>133</v>
      </c>
      <c r="AU413" s="17" t="s">
        <v>76</v>
      </c>
      <c r="AY413" s="17" t="s">
        <v>128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74</v>
      </c>
      <c r="BK413" s="228">
        <f>ROUND(I413*H413,2)</f>
        <v>0</v>
      </c>
      <c r="BL413" s="17" t="s">
        <v>215</v>
      </c>
      <c r="BM413" s="17" t="s">
        <v>554</v>
      </c>
    </row>
    <row r="414" s="11" customFormat="1" ht="22.8" customHeight="1">
      <c r="B414" s="201"/>
      <c r="C414" s="202"/>
      <c r="D414" s="203" t="s">
        <v>66</v>
      </c>
      <c r="E414" s="215" t="s">
        <v>555</v>
      </c>
      <c r="F414" s="215" t="s">
        <v>556</v>
      </c>
      <c r="G414" s="202"/>
      <c r="H414" s="202"/>
      <c r="I414" s="205"/>
      <c r="J414" s="216">
        <f>BK414</f>
        <v>0</v>
      </c>
      <c r="K414" s="202"/>
      <c r="L414" s="207"/>
      <c r="M414" s="208"/>
      <c r="N414" s="209"/>
      <c r="O414" s="209"/>
      <c r="P414" s="210">
        <f>SUM(P415:P447)</f>
        <v>0</v>
      </c>
      <c r="Q414" s="209"/>
      <c r="R414" s="210">
        <f>SUM(R415:R447)</f>
        <v>0.34460800000000003</v>
      </c>
      <c r="S414" s="209"/>
      <c r="T414" s="211">
        <f>SUM(T415:T447)</f>
        <v>14.63626</v>
      </c>
      <c r="AR414" s="212" t="s">
        <v>76</v>
      </c>
      <c r="AT414" s="213" t="s">
        <v>66</v>
      </c>
      <c r="AU414" s="213" t="s">
        <v>74</v>
      </c>
      <c r="AY414" s="212" t="s">
        <v>128</v>
      </c>
      <c r="BK414" s="214">
        <f>SUM(BK415:BK447)</f>
        <v>0</v>
      </c>
    </row>
    <row r="415" s="1" customFormat="1" ht="16.5" customHeight="1">
      <c r="B415" s="38"/>
      <c r="C415" s="217" t="s">
        <v>557</v>
      </c>
      <c r="D415" s="217" t="s">
        <v>133</v>
      </c>
      <c r="E415" s="218" t="s">
        <v>558</v>
      </c>
      <c r="F415" s="219" t="s">
        <v>559</v>
      </c>
      <c r="G415" s="220" t="s">
        <v>151</v>
      </c>
      <c r="H415" s="221">
        <v>68</v>
      </c>
      <c r="I415" s="222"/>
      <c r="J415" s="223">
        <f>ROUND(I415*H415,2)</f>
        <v>0</v>
      </c>
      <c r="K415" s="219" t="s">
        <v>1</v>
      </c>
      <c r="L415" s="43"/>
      <c r="M415" s="224" t="s">
        <v>1</v>
      </c>
      <c r="N415" s="225" t="s">
        <v>38</v>
      </c>
      <c r="O415" s="79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AR415" s="17" t="s">
        <v>215</v>
      </c>
      <c r="AT415" s="17" t="s">
        <v>133</v>
      </c>
      <c r="AU415" s="17" t="s">
        <v>76</v>
      </c>
      <c r="AY415" s="17" t="s">
        <v>128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74</v>
      </c>
      <c r="BK415" s="228">
        <f>ROUND(I415*H415,2)</f>
        <v>0</v>
      </c>
      <c r="BL415" s="17" t="s">
        <v>215</v>
      </c>
      <c r="BM415" s="17" t="s">
        <v>560</v>
      </c>
    </row>
    <row r="416" s="12" customFormat="1">
      <c r="B416" s="229"/>
      <c r="C416" s="230"/>
      <c r="D416" s="231" t="s">
        <v>141</v>
      </c>
      <c r="E416" s="232" t="s">
        <v>1</v>
      </c>
      <c r="F416" s="233" t="s">
        <v>413</v>
      </c>
      <c r="G416" s="230"/>
      <c r="H416" s="234">
        <v>68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141</v>
      </c>
      <c r="AU416" s="240" t="s">
        <v>76</v>
      </c>
      <c r="AV416" s="12" t="s">
        <v>76</v>
      </c>
      <c r="AW416" s="12" t="s">
        <v>30</v>
      </c>
      <c r="AX416" s="12" t="s">
        <v>67</v>
      </c>
      <c r="AY416" s="240" t="s">
        <v>128</v>
      </c>
    </row>
    <row r="417" s="13" customFormat="1">
      <c r="B417" s="241"/>
      <c r="C417" s="242"/>
      <c r="D417" s="231" t="s">
        <v>141</v>
      </c>
      <c r="E417" s="243" t="s">
        <v>1</v>
      </c>
      <c r="F417" s="244" t="s">
        <v>143</v>
      </c>
      <c r="G417" s="242"/>
      <c r="H417" s="245">
        <v>68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AT417" s="251" t="s">
        <v>141</v>
      </c>
      <c r="AU417" s="251" t="s">
        <v>76</v>
      </c>
      <c r="AV417" s="13" t="s">
        <v>139</v>
      </c>
      <c r="AW417" s="13" t="s">
        <v>30</v>
      </c>
      <c r="AX417" s="13" t="s">
        <v>74</v>
      </c>
      <c r="AY417" s="251" t="s">
        <v>128</v>
      </c>
    </row>
    <row r="418" s="1" customFormat="1" ht="16.5" customHeight="1">
      <c r="B418" s="38"/>
      <c r="C418" s="217" t="s">
        <v>561</v>
      </c>
      <c r="D418" s="217" t="s">
        <v>133</v>
      </c>
      <c r="E418" s="218" t="s">
        <v>562</v>
      </c>
      <c r="F418" s="219" t="s">
        <v>563</v>
      </c>
      <c r="G418" s="220" t="s">
        <v>151</v>
      </c>
      <c r="H418" s="221">
        <v>70</v>
      </c>
      <c r="I418" s="222"/>
      <c r="J418" s="223">
        <f>ROUND(I418*H418,2)</f>
        <v>0</v>
      </c>
      <c r="K418" s="219" t="s">
        <v>152</v>
      </c>
      <c r="L418" s="43"/>
      <c r="M418" s="224" t="s">
        <v>1</v>
      </c>
      <c r="N418" s="225" t="s">
        <v>38</v>
      </c>
      <c r="O418" s="79"/>
      <c r="P418" s="226">
        <f>O418*H418</f>
        <v>0</v>
      </c>
      <c r="Q418" s="226">
        <v>1.0000000000000001E-05</v>
      </c>
      <c r="R418" s="226">
        <f>Q418*H418</f>
        <v>0.0007000000000000001</v>
      </c>
      <c r="S418" s="226">
        <v>0</v>
      </c>
      <c r="T418" s="227">
        <f>S418*H418</f>
        <v>0</v>
      </c>
      <c r="AR418" s="17" t="s">
        <v>215</v>
      </c>
      <c r="AT418" s="17" t="s">
        <v>133</v>
      </c>
      <c r="AU418" s="17" t="s">
        <v>76</v>
      </c>
      <c r="AY418" s="17" t="s">
        <v>128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74</v>
      </c>
      <c r="BK418" s="228">
        <f>ROUND(I418*H418,2)</f>
        <v>0</v>
      </c>
      <c r="BL418" s="17" t="s">
        <v>215</v>
      </c>
      <c r="BM418" s="17" t="s">
        <v>564</v>
      </c>
    </row>
    <row r="419" s="12" customFormat="1">
      <c r="B419" s="229"/>
      <c r="C419" s="230"/>
      <c r="D419" s="231" t="s">
        <v>141</v>
      </c>
      <c r="E419" s="232" t="s">
        <v>1</v>
      </c>
      <c r="F419" s="233" t="s">
        <v>565</v>
      </c>
      <c r="G419" s="230"/>
      <c r="H419" s="234">
        <v>70</v>
      </c>
      <c r="I419" s="235"/>
      <c r="J419" s="230"/>
      <c r="K419" s="230"/>
      <c r="L419" s="236"/>
      <c r="M419" s="237"/>
      <c r="N419" s="238"/>
      <c r="O419" s="238"/>
      <c r="P419" s="238"/>
      <c r="Q419" s="238"/>
      <c r="R419" s="238"/>
      <c r="S419" s="238"/>
      <c r="T419" s="239"/>
      <c r="AT419" s="240" t="s">
        <v>141</v>
      </c>
      <c r="AU419" s="240" t="s">
        <v>76</v>
      </c>
      <c r="AV419" s="12" t="s">
        <v>76</v>
      </c>
      <c r="AW419" s="12" t="s">
        <v>30</v>
      </c>
      <c r="AX419" s="12" t="s">
        <v>67</v>
      </c>
      <c r="AY419" s="240" t="s">
        <v>128</v>
      </c>
    </row>
    <row r="420" s="13" customFormat="1">
      <c r="B420" s="241"/>
      <c r="C420" s="242"/>
      <c r="D420" s="231" t="s">
        <v>141</v>
      </c>
      <c r="E420" s="243" t="s">
        <v>1</v>
      </c>
      <c r="F420" s="244" t="s">
        <v>143</v>
      </c>
      <c r="G420" s="242"/>
      <c r="H420" s="245">
        <v>70</v>
      </c>
      <c r="I420" s="246"/>
      <c r="J420" s="242"/>
      <c r="K420" s="242"/>
      <c r="L420" s="247"/>
      <c r="M420" s="248"/>
      <c r="N420" s="249"/>
      <c r="O420" s="249"/>
      <c r="P420" s="249"/>
      <c r="Q420" s="249"/>
      <c r="R420" s="249"/>
      <c r="S420" s="249"/>
      <c r="T420" s="250"/>
      <c r="AT420" s="251" t="s">
        <v>141</v>
      </c>
      <c r="AU420" s="251" t="s">
        <v>76</v>
      </c>
      <c r="AV420" s="13" t="s">
        <v>139</v>
      </c>
      <c r="AW420" s="13" t="s">
        <v>30</v>
      </c>
      <c r="AX420" s="13" t="s">
        <v>74</v>
      </c>
      <c r="AY420" s="251" t="s">
        <v>128</v>
      </c>
    </row>
    <row r="421" s="1" customFormat="1" ht="16.5" customHeight="1">
      <c r="B421" s="38"/>
      <c r="C421" s="263" t="s">
        <v>566</v>
      </c>
      <c r="D421" s="263" t="s">
        <v>155</v>
      </c>
      <c r="E421" s="264" t="s">
        <v>567</v>
      </c>
      <c r="F421" s="265" t="s">
        <v>568</v>
      </c>
      <c r="G421" s="266" t="s">
        <v>202</v>
      </c>
      <c r="H421" s="267">
        <v>14</v>
      </c>
      <c r="I421" s="268"/>
      <c r="J421" s="269">
        <f>ROUND(I421*H421,2)</f>
        <v>0</v>
      </c>
      <c r="K421" s="265" t="s">
        <v>569</v>
      </c>
      <c r="L421" s="270"/>
      <c r="M421" s="271" t="s">
        <v>1</v>
      </c>
      <c r="N421" s="272" t="s">
        <v>38</v>
      </c>
      <c r="O421" s="79"/>
      <c r="P421" s="226">
        <f>O421*H421</f>
        <v>0</v>
      </c>
      <c r="Q421" s="226">
        <v>0.00050000000000000001</v>
      </c>
      <c r="R421" s="226">
        <f>Q421*H421</f>
        <v>0.0070000000000000001</v>
      </c>
      <c r="S421" s="226">
        <v>0</v>
      </c>
      <c r="T421" s="227">
        <f>S421*H421</f>
        <v>0</v>
      </c>
      <c r="AR421" s="17" t="s">
        <v>315</v>
      </c>
      <c r="AT421" s="17" t="s">
        <v>155</v>
      </c>
      <c r="AU421" s="17" t="s">
        <v>76</v>
      </c>
      <c r="AY421" s="17" t="s">
        <v>128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74</v>
      </c>
      <c r="BK421" s="228">
        <f>ROUND(I421*H421,2)</f>
        <v>0</v>
      </c>
      <c r="BL421" s="17" t="s">
        <v>215</v>
      </c>
      <c r="BM421" s="17" t="s">
        <v>570</v>
      </c>
    </row>
    <row r="422" s="12" customFormat="1">
      <c r="B422" s="229"/>
      <c r="C422" s="230"/>
      <c r="D422" s="231" t="s">
        <v>141</v>
      </c>
      <c r="E422" s="232" t="s">
        <v>1</v>
      </c>
      <c r="F422" s="233" t="s">
        <v>205</v>
      </c>
      <c r="G422" s="230"/>
      <c r="H422" s="234">
        <v>14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141</v>
      </c>
      <c r="AU422" s="240" t="s">
        <v>76</v>
      </c>
      <c r="AV422" s="12" t="s">
        <v>76</v>
      </c>
      <c r="AW422" s="12" t="s">
        <v>30</v>
      </c>
      <c r="AX422" s="12" t="s">
        <v>67</v>
      </c>
      <c r="AY422" s="240" t="s">
        <v>128</v>
      </c>
    </row>
    <row r="423" s="13" customFormat="1">
      <c r="B423" s="241"/>
      <c r="C423" s="242"/>
      <c r="D423" s="231" t="s">
        <v>141</v>
      </c>
      <c r="E423" s="243" t="s">
        <v>1</v>
      </c>
      <c r="F423" s="244" t="s">
        <v>143</v>
      </c>
      <c r="G423" s="242"/>
      <c r="H423" s="245">
        <v>14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AT423" s="251" t="s">
        <v>141</v>
      </c>
      <c r="AU423" s="251" t="s">
        <v>76</v>
      </c>
      <c r="AV423" s="13" t="s">
        <v>139</v>
      </c>
      <c r="AW423" s="13" t="s">
        <v>30</v>
      </c>
      <c r="AX423" s="13" t="s">
        <v>74</v>
      </c>
      <c r="AY423" s="251" t="s">
        <v>128</v>
      </c>
    </row>
    <row r="424" s="1" customFormat="1" ht="16.5" customHeight="1">
      <c r="B424" s="38"/>
      <c r="C424" s="217" t="s">
        <v>571</v>
      </c>
      <c r="D424" s="217" t="s">
        <v>133</v>
      </c>
      <c r="E424" s="218" t="s">
        <v>572</v>
      </c>
      <c r="F424" s="219" t="s">
        <v>573</v>
      </c>
      <c r="G424" s="220" t="s">
        <v>136</v>
      </c>
      <c r="H424" s="221">
        <v>806</v>
      </c>
      <c r="I424" s="222"/>
      <c r="J424" s="223">
        <f>ROUND(I424*H424,2)</f>
        <v>0</v>
      </c>
      <c r="K424" s="219" t="s">
        <v>137</v>
      </c>
      <c r="L424" s="43"/>
      <c r="M424" s="224" t="s">
        <v>1</v>
      </c>
      <c r="N424" s="225" t="s">
        <v>38</v>
      </c>
      <c r="O424" s="79"/>
      <c r="P424" s="226">
        <f>O424*H424</f>
        <v>0</v>
      </c>
      <c r="Q424" s="226">
        <v>0</v>
      </c>
      <c r="R424" s="226">
        <f>Q424*H424</f>
        <v>0</v>
      </c>
      <c r="S424" s="226">
        <v>0.017780000000000001</v>
      </c>
      <c r="T424" s="227">
        <f>S424*H424</f>
        <v>14.330680000000001</v>
      </c>
      <c r="AR424" s="17" t="s">
        <v>215</v>
      </c>
      <c r="AT424" s="17" t="s">
        <v>133</v>
      </c>
      <c r="AU424" s="17" t="s">
        <v>76</v>
      </c>
      <c r="AY424" s="17" t="s">
        <v>128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74</v>
      </c>
      <c r="BK424" s="228">
        <f>ROUND(I424*H424,2)</f>
        <v>0</v>
      </c>
      <c r="BL424" s="17" t="s">
        <v>215</v>
      </c>
      <c r="BM424" s="17" t="s">
        <v>574</v>
      </c>
    </row>
    <row r="425" s="12" customFormat="1">
      <c r="B425" s="229"/>
      <c r="C425" s="230"/>
      <c r="D425" s="231" t="s">
        <v>141</v>
      </c>
      <c r="E425" s="232" t="s">
        <v>1</v>
      </c>
      <c r="F425" s="233" t="s">
        <v>358</v>
      </c>
      <c r="G425" s="230"/>
      <c r="H425" s="234">
        <v>806</v>
      </c>
      <c r="I425" s="235"/>
      <c r="J425" s="230"/>
      <c r="K425" s="230"/>
      <c r="L425" s="236"/>
      <c r="M425" s="237"/>
      <c r="N425" s="238"/>
      <c r="O425" s="238"/>
      <c r="P425" s="238"/>
      <c r="Q425" s="238"/>
      <c r="R425" s="238"/>
      <c r="S425" s="238"/>
      <c r="T425" s="239"/>
      <c r="AT425" s="240" t="s">
        <v>141</v>
      </c>
      <c r="AU425" s="240" t="s">
        <v>76</v>
      </c>
      <c r="AV425" s="12" t="s">
        <v>76</v>
      </c>
      <c r="AW425" s="12" t="s">
        <v>30</v>
      </c>
      <c r="AX425" s="12" t="s">
        <v>67</v>
      </c>
      <c r="AY425" s="240" t="s">
        <v>128</v>
      </c>
    </row>
    <row r="426" s="13" customFormat="1">
      <c r="B426" s="241"/>
      <c r="C426" s="242"/>
      <c r="D426" s="231" t="s">
        <v>141</v>
      </c>
      <c r="E426" s="243" t="s">
        <v>1</v>
      </c>
      <c r="F426" s="244" t="s">
        <v>143</v>
      </c>
      <c r="G426" s="242"/>
      <c r="H426" s="245">
        <v>806</v>
      </c>
      <c r="I426" s="246"/>
      <c r="J426" s="242"/>
      <c r="K426" s="242"/>
      <c r="L426" s="247"/>
      <c r="M426" s="248"/>
      <c r="N426" s="249"/>
      <c r="O426" s="249"/>
      <c r="P426" s="249"/>
      <c r="Q426" s="249"/>
      <c r="R426" s="249"/>
      <c r="S426" s="249"/>
      <c r="T426" s="250"/>
      <c r="AT426" s="251" t="s">
        <v>141</v>
      </c>
      <c r="AU426" s="251" t="s">
        <v>76</v>
      </c>
      <c r="AV426" s="13" t="s">
        <v>139</v>
      </c>
      <c r="AW426" s="13" t="s">
        <v>30</v>
      </c>
      <c r="AX426" s="13" t="s">
        <v>74</v>
      </c>
      <c r="AY426" s="251" t="s">
        <v>128</v>
      </c>
    </row>
    <row r="427" s="1" customFormat="1" ht="16.5" customHeight="1">
      <c r="B427" s="38"/>
      <c r="C427" s="217" t="s">
        <v>575</v>
      </c>
      <c r="D427" s="217" t="s">
        <v>133</v>
      </c>
      <c r="E427" s="218" t="s">
        <v>576</v>
      </c>
      <c r="F427" s="219" t="s">
        <v>577</v>
      </c>
      <c r="G427" s="220" t="s">
        <v>151</v>
      </c>
      <c r="H427" s="221">
        <v>66</v>
      </c>
      <c r="I427" s="222"/>
      <c r="J427" s="223">
        <f>ROUND(I427*H427,2)</f>
        <v>0</v>
      </c>
      <c r="K427" s="219" t="s">
        <v>137</v>
      </c>
      <c r="L427" s="43"/>
      <c r="M427" s="224" t="s">
        <v>1</v>
      </c>
      <c r="N427" s="225" t="s">
        <v>38</v>
      </c>
      <c r="O427" s="79"/>
      <c r="P427" s="226">
        <f>O427*H427</f>
        <v>0</v>
      </c>
      <c r="Q427" s="226">
        <v>0</v>
      </c>
      <c r="R427" s="226">
        <f>Q427*H427</f>
        <v>0</v>
      </c>
      <c r="S427" s="226">
        <v>0.0046299999999999996</v>
      </c>
      <c r="T427" s="227">
        <f>S427*H427</f>
        <v>0.30557999999999996</v>
      </c>
      <c r="AR427" s="17" t="s">
        <v>215</v>
      </c>
      <c r="AT427" s="17" t="s">
        <v>133</v>
      </c>
      <c r="AU427" s="17" t="s">
        <v>76</v>
      </c>
      <c r="AY427" s="17" t="s">
        <v>128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74</v>
      </c>
      <c r="BK427" s="228">
        <f>ROUND(I427*H427,2)</f>
        <v>0</v>
      </c>
      <c r="BL427" s="17" t="s">
        <v>215</v>
      </c>
      <c r="BM427" s="17" t="s">
        <v>578</v>
      </c>
    </row>
    <row r="428" s="12" customFormat="1">
      <c r="B428" s="229"/>
      <c r="C428" s="230"/>
      <c r="D428" s="231" t="s">
        <v>141</v>
      </c>
      <c r="E428" s="232" t="s">
        <v>1</v>
      </c>
      <c r="F428" s="233" t="s">
        <v>579</v>
      </c>
      <c r="G428" s="230"/>
      <c r="H428" s="234">
        <v>66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141</v>
      </c>
      <c r="AU428" s="240" t="s">
        <v>76</v>
      </c>
      <c r="AV428" s="12" t="s">
        <v>76</v>
      </c>
      <c r="AW428" s="12" t="s">
        <v>30</v>
      </c>
      <c r="AX428" s="12" t="s">
        <v>67</v>
      </c>
      <c r="AY428" s="240" t="s">
        <v>128</v>
      </c>
    </row>
    <row r="429" s="13" customFormat="1">
      <c r="B429" s="241"/>
      <c r="C429" s="242"/>
      <c r="D429" s="231" t="s">
        <v>141</v>
      </c>
      <c r="E429" s="243" t="s">
        <v>1</v>
      </c>
      <c r="F429" s="244" t="s">
        <v>143</v>
      </c>
      <c r="G429" s="242"/>
      <c r="H429" s="245">
        <v>66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AT429" s="251" t="s">
        <v>141</v>
      </c>
      <c r="AU429" s="251" t="s">
        <v>76</v>
      </c>
      <c r="AV429" s="13" t="s">
        <v>139</v>
      </c>
      <c r="AW429" s="13" t="s">
        <v>30</v>
      </c>
      <c r="AX429" s="13" t="s">
        <v>74</v>
      </c>
      <c r="AY429" s="251" t="s">
        <v>128</v>
      </c>
    </row>
    <row r="430" s="1" customFormat="1" ht="16.5" customHeight="1">
      <c r="B430" s="38"/>
      <c r="C430" s="217" t="s">
        <v>580</v>
      </c>
      <c r="D430" s="217" t="s">
        <v>133</v>
      </c>
      <c r="E430" s="218" t="s">
        <v>581</v>
      </c>
      <c r="F430" s="219" t="s">
        <v>582</v>
      </c>
      <c r="G430" s="220" t="s">
        <v>136</v>
      </c>
      <c r="H430" s="221">
        <v>806</v>
      </c>
      <c r="I430" s="222"/>
      <c r="J430" s="223">
        <f>ROUND(I430*H430,2)</f>
        <v>0</v>
      </c>
      <c r="K430" s="219" t="s">
        <v>137</v>
      </c>
      <c r="L430" s="43"/>
      <c r="M430" s="224" t="s">
        <v>1</v>
      </c>
      <c r="N430" s="225" t="s">
        <v>38</v>
      </c>
      <c r="O430" s="79"/>
      <c r="P430" s="226">
        <f>O430*H430</f>
        <v>0</v>
      </c>
      <c r="Q430" s="226">
        <v>0</v>
      </c>
      <c r="R430" s="226">
        <f>Q430*H430</f>
        <v>0</v>
      </c>
      <c r="S430" s="226">
        <v>0</v>
      </c>
      <c r="T430" s="227">
        <f>S430*H430</f>
        <v>0</v>
      </c>
      <c r="AR430" s="17" t="s">
        <v>215</v>
      </c>
      <c r="AT430" s="17" t="s">
        <v>133</v>
      </c>
      <c r="AU430" s="17" t="s">
        <v>76</v>
      </c>
      <c r="AY430" s="17" t="s">
        <v>128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7" t="s">
        <v>74</v>
      </c>
      <c r="BK430" s="228">
        <f>ROUND(I430*H430,2)</f>
        <v>0</v>
      </c>
      <c r="BL430" s="17" t="s">
        <v>215</v>
      </c>
      <c r="BM430" s="17" t="s">
        <v>583</v>
      </c>
    </row>
    <row r="431" s="12" customFormat="1">
      <c r="B431" s="229"/>
      <c r="C431" s="230"/>
      <c r="D431" s="231" t="s">
        <v>141</v>
      </c>
      <c r="E431" s="232" t="s">
        <v>1</v>
      </c>
      <c r="F431" s="233" t="s">
        <v>358</v>
      </c>
      <c r="G431" s="230"/>
      <c r="H431" s="234">
        <v>806</v>
      </c>
      <c r="I431" s="235"/>
      <c r="J431" s="230"/>
      <c r="K431" s="230"/>
      <c r="L431" s="236"/>
      <c r="M431" s="237"/>
      <c r="N431" s="238"/>
      <c r="O431" s="238"/>
      <c r="P431" s="238"/>
      <c r="Q431" s="238"/>
      <c r="R431" s="238"/>
      <c r="S431" s="238"/>
      <c r="T431" s="239"/>
      <c r="AT431" s="240" t="s">
        <v>141</v>
      </c>
      <c r="AU431" s="240" t="s">
        <v>76</v>
      </c>
      <c r="AV431" s="12" t="s">
        <v>76</v>
      </c>
      <c r="AW431" s="12" t="s">
        <v>30</v>
      </c>
      <c r="AX431" s="12" t="s">
        <v>67</v>
      </c>
      <c r="AY431" s="240" t="s">
        <v>128</v>
      </c>
    </row>
    <row r="432" s="13" customFormat="1">
      <c r="B432" s="241"/>
      <c r="C432" s="242"/>
      <c r="D432" s="231" t="s">
        <v>141</v>
      </c>
      <c r="E432" s="243" t="s">
        <v>1</v>
      </c>
      <c r="F432" s="244" t="s">
        <v>143</v>
      </c>
      <c r="G432" s="242"/>
      <c r="H432" s="245">
        <v>806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AT432" s="251" t="s">
        <v>141</v>
      </c>
      <c r="AU432" s="251" t="s">
        <v>76</v>
      </c>
      <c r="AV432" s="13" t="s">
        <v>139</v>
      </c>
      <c r="AW432" s="13" t="s">
        <v>30</v>
      </c>
      <c r="AX432" s="13" t="s">
        <v>74</v>
      </c>
      <c r="AY432" s="251" t="s">
        <v>128</v>
      </c>
    </row>
    <row r="433" s="1" customFormat="1" ht="16.5" customHeight="1">
      <c r="B433" s="38"/>
      <c r="C433" s="217" t="s">
        <v>584</v>
      </c>
      <c r="D433" s="217" t="s">
        <v>133</v>
      </c>
      <c r="E433" s="218" t="s">
        <v>585</v>
      </c>
      <c r="F433" s="219" t="s">
        <v>586</v>
      </c>
      <c r="G433" s="220" t="s">
        <v>151</v>
      </c>
      <c r="H433" s="221">
        <v>66</v>
      </c>
      <c r="I433" s="222"/>
      <c r="J433" s="223">
        <f>ROUND(I433*H433,2)</f>
        <v>0</v>
      </c>
      <c r="K433" s="219" t="s">
        <v>137</v>
      </c>
      <c r="L433" s="43"/>
      <c r="M433" s="224" t="s">
        <v>1</v>
      </c>
      <c r="N433" s="225" t="s">
        <v>38</v>
      </c>
      <c r="O433" s="79"/>
      <c r="P433" s="226">
        <f>O433*H433</f>
        <v>0</v>
      </c>
      <c r="Q433" s="226">
        <v>0</v>
      </c>
      <c r="R433" s="226">
        <f>Q433*H433</f>
        <v>0</v>
      </c>
      <c r="S433" s="226">
        <v>0</v>
      </c>
      <c r="T433" s="227">
        <f>S433*H433</f>
        <v>0</v>
      </c>
      <c r="AR433" s="17" t="s">
        <v>215</v>
      </c>
      <c r="AT433" s="17" t="s">
        <v>133</v>
      </c>
      <c r="AU433" s="17" t="s">
        <v>76</v>
      </c>
      <c r="AY433" s="17" t="s">
        <v>128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74</v>
      </c>
      <c r="BK433" s="228">
        <f>ROUND(I433*H433,2)</f>
        <v>0</v>
      </c>
      <c r="BL433" s="17" t="s">
        <v>215</v>
      </c>
      <c r="BM433" s="17" t="s">
        <v>587</v>
      </c>
    </row>
    <row r="434" s="12" customFormat="1">
      <c r="B434" s="229"/>
      <c r="C434" s="230"/>
      <c r="D434" s="231" t="s">
        <v>141</v>
      </c>
      <c r="E434" s="232" t="s">
        <v>1</v>
      </c>
      <c r="F434" s="233" t="s">
        <v>493</v>
      </c>
      <c r="G434" s="230"/>
      <c r="H434" s="234">
        <v>66</v>
      </c>
      <c r="I434" s="235"/>
      <c r="J434" s="230"/>
      <c r="K434" s="230"/>
      <c r="L434" s="236"/>
      <c r="M434" s="237"/>
      <c r="N434" s="238"/>
      <c r="O434" s="238"/>
      <c r="P434" s="238"/>
      <c r="Q434" s="238"/>
      <c r="R434" s="238"/>
      <c r="S434" s="238"/>
      <c r="T434" s="239"/>
      <c r="AT434" s="240" t="s">
        <v>141</v>
      </c>
      <c r="AU434" s="240" t="s">
        <v>76</v>
      </c>
      <c r="AV434" s="12" t="s">
        <v>76</v>
      </c>
      <c r="AW434" s="12" t="s">
        <v>30</v>
      </c>
      <c r="AX434" s="12" t="s">
        <v>74</v>
      </c>
      <c r="AY434" s="240" t="s">
        <v>128</v>
      </c>
    </row>
    <row r="435" s="1" customFormat="1" ht="16.5" customHeight="1">
      <c r="B435" s="38"/>
      <c r="C435" s="217" t="s">
        <v>588</v>
      </c>
      <c r="D435" s="217" t="s">
        <v>133</v>
      </c>
      <c r="E435" s="218" t="s">
        <v>589</v>
      </c>
      <c r="F435" s="219" t="s">
        <v>590</v>
      </c>
      <c r="G435" s="220" t="s">
        <v>151</v>
      </c>
      <c r="H435" s="221">
        <v>1</v>
      </c>
      <c r="I435" s="222"/>
      <c r="J435" s="223">
        <f>ROUND(I435*H435,2)</f>
        <v>0</v>
      </c>
      <c r="K435" s="219" t="s">
        <v>1</v>
      </c>
      <c r="L435" s="43"/>
      <c r="M435" s="224" t="s">
        <v>1</v>
      </c>
      <c r="N435" s="225" t="s">
        <v>38</v>
      </c>
      <c r="O435" s="79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AR435" s="17" t="s">
        <v>215</v>
      </c>
      <c r="AT435" s="17" t="s">
        <v>133</v>
      </c>
      <c r="AU435" s="17" t="s">
        <v>76</v>
      </c>
      <c r="AY435" s="17" t="s">
        <v>128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74</v>
      </c>
      <c r="BK435" s="228">
        <f>ROUND(I435*H435,2)</f>
        <v>0</v>
      </c>
      <c r="BL435" s="17" t="s">
        <v>215</v>
      </c>
      <c r="BM435" s="17" t="s">
        <v>591</v>
      </c>
    </row>
    <row r="436" s="12" customFormat="1">
      <c r="B436" s="229"/>
      <c r="C436" s="230"/>
      <c r="D436" s="231" t="s">
        <v>141</v>
      </c>
      <c r="E436" s="232" t="s">
        <v>1</v>
      </c>
      <c r="F436" s="233" t="s">
        <v>74</v>
      </c>
      <c r="G436" s="230"/>
      <c r="H436" s="234">
        <v>1</v>
      </c>
      <c r="I436" s="235"/>
      <c r="J436" s="230"/>
      <c r="K436" s="230"/>
      <c r="L436" s="236"/>
      <c r="M436" s="237"/>
      <c r="N436" s="238"/>
      <c r="O436" s="238"/>
      <c r="P436" s="238"/>
      <c r="Q436" s="238"/>
      <c r="R436" s="238"/>
      <c r="S436" s="238"/>
      <c r="T436" s="239"/>
      <c r="AT436" s="240" t="s">
        <v>141</v>
      </c>
      <c r="AU436" s="240" t="s">
        <v>76</v>
      </c>
      <c r="AV436" s="12" t="s">
        <v>76</v>
      </c>
      <c r="AW436" s="12" t="s">
        <v>30</v>
      </c>
      <c r="AX436" s="12" t="s">
        <v>67</v>
      </c>
      <c r="AY436" s="240" t="s">
        <v>128</v>
      </c>
    </row>
    <row r="437" s="13" customFormat="1">
      <c r="B437" s="241"/>
      <c r="C437" s="242"/>
      <c r="D437" s="231" t="s">
        <v>141</v>
      </c>
      <c r="E437" s="243" t="s">
        <v>1</v>
      </c>
      <c r="F437" s="244" t="s">
        <v>143</v>
      </c>
      <c r="G437" s="242"/>
      <c r="H437" s="245">
        <v>1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AT437" s="251" t="s">
        <v>141</v>
      </c>
      <c r="AU437" s="251" t="s">
        <v>76</v>
      </c>
      <c r="AV437" s="13" t="s">
        <v>139</v>
      </c>
      <c r="AW437" s="13" t="s">
        <v>30</v>
      </c>
      <c r="AX437" s="13" t="s">
        <v>74</v>
      </c>
      <c r="AY437" s="251" t="s">
        <v>128</v>
      </c>
    </row>
    <row r="438" s="1" customFormat="1" ht="16.5" customHeight="1">
      <c r="B438" s="38"/>
      <c r="C438" s="217" t="s">
        <v>592</v>
      </c>
      <c r="D438" s="217" t="s">
        <v>133</v>
      </c>
      <c r="E438" s="218" t="s">
        <v>593</v>
      </c>
      <c r="F438" s="219" t="s">
        <v>594</v>
      </c>
      <c r="G438" s="220" t="s">
        <v>151</v>
      </c>
      <c r="H438" s="221">
        <v>1</v>
      </c>
      <c r="I438" s="222"/>
      <c r="J438" s="223">
        <f>ROUND(I438*H438,2)</f>
        <v>0</v>
      </c>
      <c r="K438" s="219" t="s">
        <v>1</v>
      </c>
      <c r="L438" s="43"/>
      <c r="M438" s="224" t="s">
        <v>1</v>
      </c>
      <c r="N438" s="225" t="s">
        <v>38</v>
      </c>
      <c r="O438" s="79"/>
      <c r="P438" s="226">
        <f>O438*H438</f>
        <v>0</v>
      </c>
      <c r="Q438" s="226">
        <v>0</v>
      </c>
      <c r="R438" s="226">
        <f>Q438*H438</f>
        <v>0</v>
      </c>
      <c r="S438" s="226">
        <v>0</v>
      </c>
      <c r="T438" s="227">
        <f>S438*H438</f>
        <v>0</v>
      </c>
      <c r="AR438" s="17" t="s">
        <v>215</v>
      </c>
      <c r="AT438" s="17" t="s">
        <v>133</v>
      </c>
      <c r="AU438" s="17" t="s">
        <v>76</v>
      </c>
      <c r="AY438" s="17" t="s">
        <v>128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74</v>
      </c>
      <c r="BK438" s="228">
        <f>ROUND(I438*H438,2)</f>
        <v>0</v>
      </c>
      <c r="BL438" s="17" t="s">
        <v>215</v>
      </c>
      <c r="BM438" s="17" t="s">
        <v>595</v>
      </c>
    </row>
    <row r="439" s="12" customFormat="1">
      <c r="B439" s="229"/>
      <c r="C439" s="230"/>
      <c r="D439" s="231" t="s">
        <v>141</v>
      </c>
      <c r="E439" s="232" t="s">
        <v>1</v>
      </c>
      <c r="F439" s="233" t="s">
        <v>596</v>
      </c>
      <c r="G439" s="230"/>
      <c r="H439" s="234">
        <v>1</v>
      </c>
      <c r="I439" s="235"/>
      <c r="J439" s="230"/>
      <c r="K439" s="230"/>
      <c r="L439" s="236"/>
      <c r="M439" s="237"/>
      <c r="N439" s="238"/>
      <c r="O439" s="238"/>
      <c r="P439" s="238"/>
      <c r="Q439" s="238"/>
      <c r="R439" s="238"/>
      <c r="S439" s="238"/>
      <c r="T439" s="239"/>
      <c r="AT439" s="240" t="s">
        <v>141</v>
      </c>
      <c r="AU439" s="240" t="s">
        <v>76</v>
      </c>
      <c r="AV439" s="12" t="s">
        <v>76</v>
      </c>
      <c r="AW439" s="12" t="s">
        <v>30</v>
      </c>
      <c r="AX439" s="12" t="s">
        <v>67</v>
      </c>
      <c r="AY439" s="240" t="s">
        <v>128</v>
      </c>
    </row>
    <row r="440" s="13" customFormat="1">
      <c r="B440" s="241"/>
      <c r="C440" s="242"/>
      <c r="D440" s="231" t="s">
        <v>141</v>
      </c>
      <c r="E440" s="243" t="s">
        <v>1</v>
      </c>
      <c r="F440" s="244" t="s">
        <v>143</v>
      </c>
      <c r="G440" s="242"/>
      <c r="H440" s="245">
        <v>1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AT440" s="251" t="s">
        <v>141</v>
      </c>
      <c r="AU440" s="251" t="s">
        <v>76</v>
      </c>
      <c r="AV440" s="13" t="s">
        <v>139</v>
      </c>
      <c r="AW440" s="13" t="s">
        <v>30</v>
      </c>
      <c r="AX440" s="13" t="s">
        <v>74</v>
      </c>
      <c r="AY440" s="251" t="s">
        <v>128</v>
      </c>
    </row>
    <row r="441" s="1" customFormat="1" ht="16.5" customHeight="1">
      <c r="B441" s="38"/>
      <c r="C441" s="217" t="s">
        <v>597</v>
      </c>
      <c r="D441" s="217" t="s">
        <v>133</v>
      </c>
      <c r="E441" s="218" t="s">
        <v>598</v>
      </c>
      <c r="F441" s="219" t="s">
        <v>599</v>
      </c>
      <c r="G441" s="220" t="s">
        <v>136</v>
      </c>
      <c r="H441" s="221">
        <v>806</v>
      </c>
      <c r="I441" s="222"/>
      <c r="J441" s="223">
        <f>ROUND(I441*H441,2)</f>
        <v>0</v>
      </c>
      <c r="K441" s="219" t="s">
        <v>137</v>
      </c>
      <c r="L441" s="43"/>
      <c r="M441" s="224" t="s">
        <v>1</v>
      </c>
      <c r="N441" s="225" t="s">
        <v>38</v>
      </c>
      <c r="O441" s="79"/>
      <c r="P441" s="226">
        <f>O441*H441</f>
        <v>0</v>
      </c>
      <c r="Q441" s="226">
        <v>0</v>
      </c>
      <c r="R441" s="226">
        <f>Q441*H441</f>
        <v>0</v>
      </c>
      <c r="S441" s="226">
        <v>0</v>
      </c>
      <c r="T441" s="227">
        <f>S441*H441</f>
        <v>0</v>
      </c>
      <c r="AR441" s="17" t="s">
        <v>215</v>
      </c>
      <c r="AT441" s="17" t="s">
        <v>133</v>
      </c>
      <c r="AU441" s="17" t="s">
        <v>76</v>
      </c>
      <c r="AY441" s="17" t="s">
        <v>128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74</v>
      </c>
      <c r="BK441" s="228">
        <f>ROUND(I441*H441,2)</f>
        <v>0</v>
      </c>
      <c r="BL441" s="17" t="s">
        <v>215</v>
      </c>
      <c r="BM441" s="17" t="s">
        <v>600</v>
      </c>
    </row>
    <row r="442" s="12" customFormat="1">
      <c r="B442" s="229"/>
      <c r="C442" s="230"/>
      <c r="D442" s="231" t="s">
        <v>141</v>
      </c>
      <c r="E442" s="232" t="s">
        <v>1</v>
      </c>
      <c r="F442" s="233" t="s">
        <v>358</v>
      </c>
      <c r="G442" s="230"/>
      <c r="H442" s="234">
        <v>806</v>
      </c>
      <c r="I442" s="235"/>
      <c r="J442" s="230"/>
      <c r="K442" s="230"/>
      <c r="L442" s="236"/>
      <c r="M442" s="237"/>
      <c r="N442" s="238"/>
      <c r="O442" s="238"/>
      <c r="P442" s="238"/>
      <c r="Q442" s="238"/>
      <c r="R442" s="238"/>
      <c r="S442" s="238"/>
      <c r="T442" s="239"/>
      <c r="AT442" s="240" t="s">
        <v>141</v>
      </c>
      <c r="AU442" s="240" t="s">
        <v>76</v>
      </c>
      <c r="AV442" s="12" t="s">
        <v>76</v>
      </c>
      <c r="AW442" s="12" t="s">
        <v>30</v>
      </c>
      <c r="AX442" s="12" t="s">
        <v>74</v>
      </c>
      <c r="AY442" s="240" t="s">
        <v>128</v>
      </c>
    </row>
    <row r="443" s="1" customFormat="1" ht="16.5" customHeight="1">
      <c r="B443" s="38"/>
      <c r="C443" s="263" t="s">
        <v>601</v>
      </c>
      <c r="D443" s="263" t="s">
        <v>155</v>
      </c>
      <c r="E443" s="264" t="s">
        <v>602</v>
      </c>
      <c r="F443" s="265" t="s">
        <v>603</v>
      </c>
      <c r="G443" s="266" t="s">
        <v>136</v>
      </c>
      <c r="H443" s="267">
        <v>886.60000000000002</v>
      </c>
      <c r="I443" s="268"/>
      <c r="J443" s="269">
        <f>ROUND(I443*H443,2)</f>
        <v>0</v>
      </c>
      <c r="K443" s="265" t="s">
        <v>152</v>
      </c>
      <c r="L443" s="270"/>
      <c r="M443" s="271" t="s">
        <v>1</v>
      </c>
      <c r="N443" s="272" t="s">
        <v>38</v>
      </c>
      <c r="O443" s="79"/>
      <c r="P443" s="226">
        <f>O443*H443</f>
        <v>0</v>
      </c>
      <c r="Q443" s="226">
        <v>0.00038000000000000002</v>
      </c>
      <c r="R443" s="226">
        <f>Q443*H443</f>
        <v>0.33690800000000004</v>
      </c>
      <c r="S443" s="226">
        <v>0</v>
      </c>
      <c r="T443" s="227">
        <f>S443*H443</f>
        <v>0</v>
      </c>
      <c r="AR443" s="17" t="s">
        <v>315</v>
      </c>
      <c r="AT443" s="17" t="s">
        <v>155</v>
      </c>
      <c r="AU443" s="17" t="s">
        <v>76</v>
      </c>
      <c r="AY443" s="17" t="s">
        <v>128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74</v>
      </c>
      <c r="BK443" s="228">
        <f>ROUND(I443*H443,2)</f>
        <v>0</v>
      </c>
      <c r="BL443" s="17" t="s">
        <v>215</v>
      </c>
      <c r="BM443" s="17" t="s">
        <v>604</v>
      </c>
    </row>
    <row r="444" s="12" customFormat="1">
      <c r="B444" s="229"/>
      <c r="C444" s="230"/>
      <c r="D444" s="231" t="s">
        <v>141</v>
      </c>
      <c r="E444" s="232" t="s">
        <v>1</v>
      </c>
      <c r="F444" s="233" t="s">
        <v>358</v>
      </c>
      <c r="G444" s="230"/>
      <c r="H444" s="234">
        <v>806</v>
      </c>
      <c r="I444" s="235"/>
      <c r="J444" s="230"/>
      <c r="K444" s="230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141</v>
      </c>
      <c r="AU444" s="240" t="s">
        <v>76</v>
      </c>
      <c r="AV444" s="12" t="s">
        <v>76</v>
      </c>
      <c r="AW444" s="12" t="s">
        <v>30</v>
      </c>
      <c r="AX444" s="12" t="s">
        <v>67</v>
      </c>
      <c r="AY444" s="240" t="s">
        <v>128</v>
      </c>
    </row>
    <row r="445" s="13" customFormat="1">
      <c r="B445" s="241"/>
      <c r="C445" s="242"/>
      <c r="D445" s="231" t="s">
        <v>141</v>
      </c>
      <c r="E445" s="243" t="s">
        <v>1</v>
      </c>
      <c r="F445" s="244" t="s">
        <v>143</v>
      </c>
      <c r="G445" s="242"/>
      <c r="H445" s="245">
        <v>806</v>
      </c>
      <c r="I445" s="246"/>
      <c r="J445" s="242"/>
      <c r="K445" s="242"/>
      <c r="L445" s="247"/>
      <c r="M445" s="248"/>
      <c r="N445" s="249"/>
      <c r="O445" s="249"/>
      <c r="P445" s="249"/>
      <c r="Q445" s="249"/>
      <c r="R445" s="249"/>
      <c r="S445" s="249"/>
      <c r="T445" s="250"/>
      <c r="AT445" s="251" t="s">
        <v>141</v>
      </c>
      <c r="AU445" s="251" t="s">
        <v>76</v>
      </c>
      <c r="AV445" s="13" t="s">
        <v>139</v>
      </c>
      <c r="AW445" s="13" t="s">
        <v>30</v>
      </c>
      <c r="AX445" s="13" t="s">
        <v>74</v>
      </c>
      <c r="AY445" s="251" t="s">
        <v>128</v>
      </c>
    </row>
    <row r="446" s="12" customFormat="1">
      <c r="B446" s="229"/>
      <c r="C446" s="230"/>
      <c r="D446" s="231" t="s">
        <v>141</v>
      </c>
      <c r="E446" s="230"/>
      <c r="F446" s="233" t="s">
        <v>605</v>
      </c>
      <c r="G446" s="230"/>
      <c r="H446" s="234">
        <v>886.60000000000002</v>
      </c>
      <c r="I446" s="235"/>
      <c r="J446" s="230"/>
      <c r="K446" s="230"/>
      <c r="L446" s="236"/>
      <c r="M446" s="237"/>
      <c r="N446" s="238"/>
      <c r="O446" s="238"/>
      <c r="P446" s="238"/>
      <c r="Q446" s="238"/>
      <c r="R446" s="238"/>
      <c r="S446" s="238"/>
      <c r="T446" s="239"/>
      <c r="AT446" s="240" t="s">
        <v>141</v>
      </c>
      <c r="AU446" s="240" t="s">
        <v>76</v>
      </c>
      <c r="AV446" s="12" t="s">
        <v>76</v>
      </c>
      <c r="AW446" s="12" t="s">
        <v>4</v>
      </c>
      <c r="AX446" s="12" t="s">
        <v>74</v>
      </c>
      <c r="AY446" s="240" t="s">
        <v>128</v>
      </c>
    </row>
    <row r="447" s="1" customFormat="1" ht="16.5" customHeight="1">
      <c r="B447" s="38"/>
      <c r="C447" s="217" t="s">
        <v>606</v>
      </c>
      <c r="D447" s="217" t="s">
        <v>133</v>
      </c>
      <c r="E447" s="218" t="s">
        <v>607</v>
      </c>
      <c r="F447" s="219" t="s">
        <v>608</v>
      </c>
      <c r="G447" s="220" t="s">
        <v>231</v>
      </c>
      <c r="H447" s="221">
        <v>0.34499999999999997</v>
      </c>
      <c r="I447" s="222"/>
      <c r="J447" s="223">
        <f>ROUND(I447*H447,2)</f>
        <v>0</v>
      </c>
      <c r="K447" s="219" t="s">
        <v>137</v>
      </c>
      <c r="L447" s="43"/>
      <c r="M447" s="224" t="s">
        <v>1</v>
      </c>
      <c r="N447" s="225" t="s">
        <v>38</v>
      </c>
      <c r="O447" s="79"/>
      <c r="P447" s="226">
        <f>O447*H447</f>
        <v>0</v>
      </c>
      <c r="Q447" s="226">
        <v>0</v>
      </c>
      <c r="R447" s="226">
        <f>Q447*H447</f>
        <v>0</v>
      </c>
      <c r="S447" s="226">
        <v>0</v>
      </c>
      <c r="T447" s="227">
        <f>S447*H447</f>
        <v>0</v>
      </c>
      <c r="AR447" s="17" t="s">
        <v>215</v>
      </c>
      <c r="AT447" s="17" t="s">
        <v>133</v>
      </c>
      <c r="AU447" s="17" t="s">
        <v>76</v>
      </c>
      <c r="AY447" s="17" t="s">
        <v>128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74</v>
      </c>
      <c r="BK447" s="228">
        <f>ROUND(I447*H447,2)</f>
        <v>0</v>
      </c>
      <c r="BL447" s="17" t="s">
        <v>215</v>
      </c>
      <c r="BM447" s="17" t="s">
        <v>609</v>
      </c>
    </row>
    <row r="448" s="11" customFormat="1" ht="22.8" customHeight="1">
      <c r="B448" s="201"/>
      <c r="C448" s="202"/>
      <c r="D448" s="203" t="s">
        <v>66</v>
      </c>
      <c r="E448" s="215" t="s">
        <v>610</v>
      </c>
      <c r="F448" s="215" t="s">
        <v>611</v>
      </c>
      <c r="G448" s="202"/>
      <c r="H448" s="202"/>
      <c r="I448" s="205"/>
      <c r="J448" s="216">
        <f>BK448</f>
        <v>0</v>
      </c>
      <c r="K448" s="202"/>
      <c r="L448" s="207"/>
      <c r="M448" s="208"/>
      <c r="N448" s="209"/>
      <c r="O448" s="209"/>
      <c r="P448" s="210">
        <f>SUM(P449:P549)</f>
        <v>0</v>
      </c>
      <c r="Q448" s="209"/>
      <c r="R448" s="210">
        <f>SUM(R449:R549)</f>
        <v>0.57381037000000001</v>
      </c>
      <c r="S448" s="209"/>
      <c r="T448" s="211">
        <f>SUM(T449:T549)</f>
        <v>0</v>
      </c>
      <c r="AR448" s="212" t="s">
        <v>76</v>
      </c>
      <c r="AT448" s="213" t="s">
        <v>66</v>
      </c>
      <c r="AU448" s="213" t="s">
        <v>74</v>
      </c>
      <c r="AY448" s="212" t="s">
        <v>128</v>
      </c>
      <c r="BK448" s="214">
        <f>SUM(BK449:BK549)</f>
        <v>0</v>
      </c>
    </row>
    <row r="449" s="1" customFormat="1" ht="16.5" customHeight="1">
      <c r="B449" s="38"/>
      <c r="C449" s="217" t="s">
        <v>612</v>
      </c>
      <c r="D449" s="217" t="s">
        <v>133</v>
      </c>
      <c r="E449" s="218" t="s">
        <v>613</v>
      </c>
      <c r="F449" s="219" t="s">
        <v>614</v>
      </c>
      <c r="G449" s="220" t="s">
        <v>136</v>
      </c>
      <c r="H449" s="221">
        <v>311.24200000000002</v>
      </c>
      <c r="I449" s="222"/>
      <c r="J449" s="223">
        <f>ROUND(I449*H449,2)</f>
        <v>0</v>
      </c>
      <c r="K449" s="219" t="s">
        <v>137</v>
      </c>
      <c r="L449" s="43"/>
      <c r="M449" s="224" t="s">
        <v>1</v>
      </c>
      <c r="N449" s="225" t="s">
        <v>38</v>
      </c>
      <c r="O449" s="79"/>
      <c r="P449" s="226">
        <f>O449*H449</f>
        <v>0</v>
      </c>
      <c r="Q449" s="226">
        <v>0.00022000000000000001</v>
      </c>
      <c r="R449" s="226">
        <f>Q449*H449</f>
        <v>0.068473240000000005</v>
      </c>
      <c r="S449" s="226">
        <v>0</v>
      </c>
      <c r="T449" s="227">
        <f>S449*H449</f>
        <v>0</v>
      </c>
      <c r="AR449" s="17" t="s">
        <v>215</v>
      </c>
      <c r="AT449" s="17" t="s">
        <v>133</v>
      </c>
      <c r="AU449" s="17" t="s">
        <v>76</v>
      </c>
      <c r="AY449" s="17" t="s">
        <v>128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74</v>
      </c>
      <c r="BK449" s="228">
        <f>ROUND(I449*H449,2)</f>
        <v>0</v>
      </c>
      <c r="BL449" s="17" t="s">
        <v>215</v>
      </c>
      <c r="BM449" s="17" t="s">
        <v>615</v>
      </c>
    </row>
    <row r="450" s="12" customFormat="1">
      <c r="B450" s="229"/>
      <c r="C450" s="230"/>
      <c r="D450" s="231" t="s">
        <v>141</v>
      </c>
      <c r="E450" s="232" t="s">
        <v>1</v>
      </c>
      <c r="F450" s="233" t="s">
        <v>616</v>
      </c>
      <c r="G450" s="230"/>
      <c r="H450" s="234">
        <v>28.800000000000001</v>
      </c>
      <c r="I450" s="235"/>
      <c r="J450" s="230"/>
      <c r="K450" s="230"/>
      <c r="L450" s="236"/>
      <c r="M450" s="237"/>
      <c r="N450" s="238"/>
      <c r="O450" s="238"/>
      <c r="P450" s="238"/>
      <c r="Q450" s="238"/>
      <c r="R450" s="238"/>
      <c r="S450" s="238"/>
      <c r="T450" s="239"/>
      <c r="AT450" s="240" t="s">
        <v>141</v>
      </c>
      <c r="AU450" s="240" t="s">
        <v>76</v>
      </c>
      <c r="AV450" s="12" t="s">
        <v>76</v>
      </c>
      <c r="AW450" s="12" t="s">
        <v>30</v>
      </c>
      <c r="AX450" s="12" t="s">
        <v>67</v>
      </c>
      <c r="AY450" s="240" t="s">
        <v>128</v>
      </c>
    </row>
    <row r="451" s="12" customFormat="1">
      <c r="B451" s="229"/>
      <c r="C451" s="230"/>
      <c r="D451" s="231" t="s">
        <v>141</v>
      </c>
      <c r="E451" s="232" t="s">
        <v>1</v>
      </c>
      <c r="F451" s="233" t="s">
        <v>617</v>
      </c>
      <c r="G451" s="230"/>
      <c r="H451" s="234">
        <v>43.200000000000003</v>
      </c>
      <c r="I451" s="235"/>
      <c r="J451" s="230"/>
      <c r="K451" s="230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141</v>
      </c>
      <c r="AU451" s="240" t="s">
        <v>76</v>
      </c>
      <c r="AV451" s="12" t="s">
        <v>76</v>
      </c>
      <c r="AW451" s="12" t="s">
        <v>30</v>
      </c>
      <c r="AX451" s="12" t="s">
        <v>67</v>
      </c>
      <c r="AY451" s="240" t="s">
        <v>128</v>
      </c>
    </row>
    <row r="452" s="13" customFormat="1">
      <c r="B452" s="241"/>
      <c r="C452" s="242"/>
      <c r="D452" s="231" t="s">
        <v>141</v>
      </c>
      <c r="E452" s="243" t="s">
        <v>1</v>
      </c>
      <c r="F452" s="244" t="s">
        <v>143</v>
      </c>
      <c r="G452" s="242"/>
      <c r="H452" s="245">
        <v>72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AT452" s="251" t="s">
        <v>141</v>
      </c>
      <c r="AU452" s="251" t="s">
        <v>76</v>
      </c>
      <c r="AV452" s="13" t="s">
        <v>139</v>
      </c>
      <c r="AW452" s="13" t="s">
        <v>30</v>
      </c>
      <c r="AX452" s="13" t="s">
        <v>67</v>
      </c>
      <c r="AY452" s="251" t="s">
        <v>128</v>
      </c>
    </row>
    <row r="453" s="12" customFormat="1">
      <c r="B453" s="229"/>
      <c r="C453" s="230"/>
      <c r="D453" s="231" t="s">
        <v>141</v>
      </c>
      <c r="E453" s="232" t="s">
        <v>1</v>
      </c>
      <c r="F453" s="233" t="s">
        <v>618</v>
      </c>
      <c r="G453" s="230"/>
      <c r="H453" s="234">
        <v>6.4000000000000004</v>
      </c>
      <c r="I453" s="235"/>
      <c r="J453" s="230"/>
      <c r="K453" s="230"/>
      <c r="L453" s="236"/>
      <c r="M453" s="237"/>
      <c r="N453" s="238"/>
      <c r="O453" s="238"/>
      <c r="P453" s="238"/>
      <c r="Q453" s="238"/>
      <c r="R453" s="238"/>
      <c r="S453" s="238"/>
      <c r="T453" s="239"/>
      <c r="AT453" s="240" t="s">
        <v>141</v>
      </c>
      <c r="AU453" s="240" t="s">
        <v>76</v>
      </c>
      <c r="AV453" s="12" t="s">
        <v>76</v>
      </c>
      <c r="AW453" s="12" t="s">
        <v>30</v>
      </c>
      <c r="AX453" s="12" t="s">
        <v>67</v>
      </c>
      <c r="AY453" s="240" t="s">
        <v>128</v>
      </c>
    </row>
    <row r="454" s="12" customFormat="1">
      <c r="B454" s="229"/>
      <c r="C454" s="230"/>
      <c r="D454" s="231" t="s">
        <v>141</v>
      </c>
      <c r="E454" s="232" t="s">
        <v>1</v>
      </c>
      <c r="F454" s="233" t="s">
        <v>619</v>
      </c>
      <c r="G454" s="230"/>
      <c r="H454" s="234">
        <v>11.199999999999999</v>
      </c>
      <c r="I454" s="235"/>
      <c r="J454" s="230"/>
      <c r="K454" s="230"/>
      <c r="L454" s="236"/>
      <c r="M454" s="237"/>
      <c r="N454" s="238"/>
      <c r="O454" s="238"/>
      <c r="P454" s="238"/>
      <c r="Q454" s="238"/>
      <c r="R454" s="238"/>
      <c r="S454" s="238"/>
      <c r="T454" s="239"/>
      <c r="AT454" s="240" t="s">
        <v>141</v>
      </c>
      <c r="AU454" s="240" t="s">
        <v>76</v>
      </c>
      <c r="AV454" s="12" t="s">
        <v>76</v>
      </c>
      <c r="AW454" s="12" t="s">
        <v>30</v>
      </c>
      <c r="AX454" s="12" t="s">
        <v>67</v>
      </c>
      <c r="AY454" s="240" t="s">
        <v>128</v>
      </c>
    </row>
    <row r="455" s="13" customFormat="1">
      <c r="B455" s="241"/>
      <c r="C455" s="242"/>
      <c r="D455" s="231" t="s">
        <v>141</v>
      </c>
      <c r="E455" s="243" t="s">
        <v>1</v>
      </c>
      <c r="F455" s="244" t="s">
        <v>143</v>
      </c>
      <c r="G455" s="242"/>
      <c r="H455" s="245">
        <v>17.600000000000001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AT455" s="251" t="s">
        <v>141</v>
      </c>
      <c r="AU455" s="251" t="s">
        <v>76</v>
      </c>
      <c r="AV455" s="13" t="s">
        <v>139</v>
      </c>
      <c r="AW455" s="13" t="s">
        <v>30</v>
      </c>
      <c r="AX455" s="13" t="s">
        <v>67</v>
      </c>
      <c r="AY455" s="251" t="s">
        <v>128</v>
      </c>
    </row>
    <row r="456" s="12" customFormat="1">
      <c r="B456" s="229"/>
      <c r="C456" s="230"/>
      <c r="D456" s="231" t="s">
        <v>141</v>
      </c>
      <c r="E456" s="232" t="s">
        <v>1</v>
      </c>
      <c r="F456" s="233" t="s">
        <v>620</v>
      </c>
      <c r="G456" s="230"/>
      <c r="H456" s="234">
        <v>19.600000000000001</v>
      </c>
      <c r="I456" s="235"/>
      <c r="J456" s="230"/>
      <c r="K456" s="230"/>
      <c r="L456" s="236"/>
      <c r="M456" s="237"/>
      <c r="N456" s="238"/>
      <c r="O456" s="238"/>
      <c r="P456" s="238"/>
      <c r="Q456" s="238"/>
      <c r="R456" s="238"/>
      <c r="S456" s="238"/>
      <c r="T456" s="239"/>
      <c r="AT456" s="240" t="s">
        <v>141</v>
      </c>
      <c r="AU456" s="240" t="s">
        <v>76</v>
      </c>
      <c r="AV456" s="12" t="s">
        <v>76</v>
      </c>
      <c r="AW456" s="12" t="s">
        <v>30</v>
      </c>
      <c r="AX456" s="12" t="s">
        <v>67</v>
      </c>
      <c r="AY456" s="240" t="s">
        <v>128</v>
      </c>
    </row>
    <row r="457" s="12" customFormat="1">
      <c r="B457" s="229"/>
      <c r="C457" s="230"/>
      <c r="D457" s="231" t="s">
        <v>141</v>
      </c>
      <c r="E457" s="232" t="s">
        <v>1</v>
      </c>
      <c r="F457" s="233" t="s">
        <v>621</v>
      </c>
      <c r="G457" s="230"/>
      <c r="H457" s="234">
        <v>16.800000000000001</v>
      </c>
      <c r="I457" s="235"/>
      <c r="J457" s="230"/>
      <c r="K457" s="230"/>
      <c r="L457" s="236"/>
      <c r="M457" s="237"/>
      <c r="N457" s="238"/>
      <c r="O457" s="238"/>
      <c r="P457" s="238"/>
      <c r="Q457" s="238"/>
      <c r="R457" s="238"/>
      <c r="S457" s="238"/>
      <c r="T457" s="239"/>
      <c r="AT457" s="240" t="s">
        <v>141</v>
      </c>
      <c r="AU457" s="240" t="s">
        <v>76</v>
      </c>
      <c r="AV457" s="12" t="s">
        <v>76</v>
      </c>
      <c r="AW457" s="12" t="s">
        <v>30</v>
      </c>
      <c r="AX457" s="12" t="s">
        <v>67</v>
      </c>
      <c r="AY457" s="240" t="s">
        <v>128</v>
      </c>
    </row>
    <row r="458" s="13" customFormat="1">
      <c r="B458" s="241"/>
      <c r="C458" s="242"/>
      <c r="D458" s="231" t="s">
        <v>141</v>
      </c>
      <c r="E458" s="243" t="s">
        <v>1</v>
      </c>
      <c r="F458" s="244" t="s">
        <v>143</v>
      </c>
      <c r="G458" s="242"/>
      <c r="H458" s="245">
        <v>36.400000000000006</v>
      </c>
      <c r="I458" s="246"/>
      <c r="J458" s="242"/>
      <c r="K458" s="242"/>
      <c r="L458" s="247"/>
      <c r="M458" s="248"/>
      <c r="N458" s="249"/>
      <c r="O458" s="249"/>
      <c r="P458" s="249"/>
      <c r="Q458" s="249"/>
      <c r="R458" s="249"/>
      <c r="S458" s="249"/>
      <c r="T458" s="250"/>
      <c r="AT458" s="251" t="s">
        <v>141</v>
      </c>
      <c r="AU458" s="251" t="s">
        <v>76</v>
      </c>
      <c r="AV458" s="13" t="s">
        <v>139</v>
      </c>
      <c r="AW458" s="13" t="s">
        <v>30</v>
      </c>
      <c r="AX458" s="13" t="s">
        <v>67</v>
      </c>
      <c r="AY458" s="251" t="s">
        <v>128</v>
      </c>
    </row>
    <row r="459" s="12" customFormat="1">
      <c r="B459" s="229"/>
      <c r="C459" s="230"/>
      <c r="D459" s="231" t="s">
        <v>141</v>
      </c>
      <c r="E459" s="232" t="s">
        <v>1</v>
      </c>
      <c r="F459" s="233" t="s">
        <v>622</v>
      </c>
      <c r="G459" s="230"/>
      <c r="H459" s="234">
        <v>13.199999999999999</v>
      </c>
      <c r="I459" s="235"/>
      <c r="J459" s="230"/>
      <c r="K459" s="230"/>
      <c r="L459" s="236"/>
      <c r="M459" s="237"/>
      <c r="N459" s="238"/>
      <c r="O459" s="238"/>
      <c r="P459" s="238"/>
      <c r="Q459" s="238"/>
      <c r="R459" s="238"/>
      <c r="S459" s="238"/>
      <c r="T459" s="239"/>
      <c r="AT459" s="240" t="s">
        <v>141</v>
      </c>
      <c r="AU459" s="240" t="s">
        <v>76</v>
      </c>
      <c r="AV459" s="12" t="s">
        <v>76</v>
      </c>
      <c r="AW459" s="12" t="s">
        <v>30</v>
      </c>
      <c r="AX459" s="12" t="s">
        <v>67</v>
      </c>
      <c r="AY459" s="240" t="s">
        <v>128</v>
      </c>
    </row>
    <row r="460" s="12" customFormat="1">
      <c r="B460" s="229"/>
      <c r="C460" s="230"/>
      <c r="D460" s="231" t="s">
        <v>141</v>
      </c>
      <c r="E460" s="232" t="s">
        <v>1</v>
      </c>
      <c r="F460" s="233" t="s">
        <v>623</v>
      </c>
      <c r="G460" s="230"/>
      <c r="H460" s="234">
        <v>14.4</v>
      </c>
      <c r="I460" s="235"/>
      <c r="J460" s="230"/>
      <c r="K460" s="230"/>
      <c r="L460" s="236"/>
      <c r="M460" s="237"/>
      <c r="N460" s="238"/>
      <c r="O460" s="238"/>
      <c r="P460" s="238"/>
      <c r="Q460" s="238"/>
      <c r="R460" s="238"/>
      <c r="S460" s="238"/>
      <c r="T460" s="239"/>
      <c r="AT460" s="240" t="s">
        <v>141</v>
      </c>
      <c r="AU460" s="240" t="s">
        <v>76</v>
      </c>
      <c r="AV460" s="12" t="s">
        <v>76</v>
      </c>
      <c r="AW460" s="12" t="s">
        <v>30</v>
      </c>
      <c r="AX460" s="12" t="s">
        <v>67</v>
      </c>
      <c r="AY460" s="240" t="s">
        <v>128</v>
      </c>
    </row>
    <row r="461" s="13" customFormat="1">
      <c r="B461" s="241"/>
      <c r="C461" s="242"/>
      <c r="D461" s="231" t="s">
        <v>141</v>
      </c>
      <c r="E461" s="243" t="s">
        <v>1</v>
      </c>
      <c r="F461" s="244" t="s">
        <v>143</v>
      </c>
      <c r="G461" s="242"/>
      <c r="H461" s="245">
        <v>27.600000000000001</v>
      </c>
      <c r="I461" s="246"/>
      <c r="J461" s="242"/>
      <c r="K461" s="242"/>
      <c r="L461" s="247"/>
      <c r="M461" s="248"/>
      <c r="N461" s="249"/>
      <c r="O461" s="249"/>
      <c r="P461" s="249"/>
      <c r="Q461" s="249"/>
      <c r="R461" s="249"/>
      <c r="S461" s="249"/>
      <c r="T461" s="250"/>
      <c r="AT461" s="251" t="s">
        <v>141</v>
      </c>
      <c r="AU461" s="251" t="s">
        <v>76</v>
      </c>
      <c r="AV461" s="13" t="s">
        <v>139</v>
      </c>
      <c r="AW461" s="13" t="s">
        <v>30</v>
      </c>
      <c r="AX461" s="13" t="s">
        <v>67</v>
      </c>
      <c r="AY461" s="251" t="s">
        <v>128</v>
      </c>
    </row>
    <row r="462" s="12" customFormat="1">
      <c r="B462" s="229"/>
      <c r="C462" s="230"/>
      <c r="D462" s="231" t="s">
        <v>141</v>
      </c>
      <c r="E462" s="232" t="s">
        <v>1</v>
      </c>
      <c r="F462" s="233" t="s">
        <v>624</v>
      </c>
      <c r="G462" s="230"/>
      <c r="H462" s="234">
        <v>175.68000000000001</v>
      </c>
      <c r="I462" s="235"/>
      <c r="J462" s="230"/>
      <c r="K462" s="230"/>
      <c r="L462" s="236"/>
      <c r="M462" s="237"/>
      <c r="N462" s="238"/>
      <c r="O462" s="238"/>
      <c r="P462" s="238"/>
      <c r="Q462" s="238"/>
      <c r="R462" s="238"/>
      <c r="S462" s="238"/>
      <c r="T462" s="239"/>
      <c r="AT462" s="240" t="s">
        <v>141</v>
      </c>
      <c r="AU462" s="240" t="s">
        <v>76</v>
      </c>
      <c r="AV462" s="12" t="s">
        <v>76</v>
      </c>
      <c r="AW462" s="12" t="s">
        <v>30</v>
      </c>
      <c r="AX462" s="12" t="s">
        <v>67</v>
      </c>
      <c r="AY462" s="240" t="s">
        <v>128</v>
      </c>
    </row>
    <row r="463" s="12" customFormat="1">
      <c r="B463" s="229"/>
      <c r="C463" s="230"/>
      <c r="D463" s="231" t="s">
        <v>141</v>
      </c>
      <c r="E463" s="232" t="s">
        <v>1</v>
      </c>
      <c r="F463" s="233" t="s">
        <v>625</v>
      </c>
      <c r="G463" s="230"/>
      <c r="H463" s="234">
        <v>204.96000000000001</v>
      </c>
      <c r="I463" s="235"/>
      <c r="J463" s="230"/>
      <c r="K463" s="230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141</v>
      </c>
      <c r="AU463" s="240" t="s">
        <v>76</v>
      </c>
      <c r="AV463" s="12" t="s">
        <v>76</v>
      </c>
      <c r="AW463" s="12" t="s">
        <v>30</v>
      </c>
      <c r="AX463" s="12" t="s">
        <v>67</v>
      </c>
      <c r="AY463" s="240" t="s">
        <v>128</v>
      </c>
    </row>
    <row r="464" s="13" customFormat="1">
      <c r="B464" s="241"/>
      <c r="C464" s="242"/>
      <c r="D464" s="231" t="s">
        <v>141</v>
      </c>
      <c r="E464" s="243" t="s">
        <v>1</v>
      </c>
      <c r="F464" s="244" t="s">
        <v>143</v>
      </c>
      <c r="G464" s="242"/>
      <c r="H464" s="245">
        <v>380.63999999999999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AT464" s="251" t="s">
        <v>141</v>
      </c>
      <c r="AU464" s="251" t="s">
        <v>76</v>
      </c>
      <c r="AV464" s="13" t="s">
        <v>139</v>
      </c>
      <c r="AW464" s="13" t="s">
        <v>30</v>
      </c>
      <c r="AX464" s="13" t="s">
        <v>67</v>
      </c>
      <c r="AY464" s="251" t="s">
        <v>128</v>
      </c>
    </row>
    <row r="465" s="12" customFormat="1">
      <c r="B465" s="229"/>
      <c r="C465" s="230"/>
      <c r="D465" s="231" t="s">
        <v>141</v>
      </c>
      <c r="E465" s="232" t="s">
        <v>1</v>
      </c>
      <c r="F465" s="233" t="s">
        <v>626</v>
      </c>
      <c r="G465" s="230"/>
      <c r="H465" s="234">
        <v>36</v>
      </c>
      <c r="I465" s="235"/>
      <c r="J465" s="230"/>
      <c r="K465" s="230"/>
      <c r="L465" s="236"/>
      <c r="M465" s="237"/>
      <c r="N465" s="238"/>
      <c r="O465" s="238"/>
      <c r="P465" s="238"/>
      <c r="Q465" s="238"/>
      <c r="R465" s="238"/>
      <c r="S465" s="238"/>
      <c r="T465" s="239"/>
      <c r="AT465" s="240" t="s">
        <v>141</v>
      </c>
      <c r="AU465" s="240" t="s">
        <v>76</v>
      </c>
      <c r="AV465" s="12" t="s">
        <v>76</v>
      </c>
      <c r="AW465" s="12" t="s">
        <v>30</v>
      </c>
      <c r="AX465" s="12" t="s">
        <v>67</v>
      </c>
      <c r="AY465" s="240" t="s">
        <v>128</v>
      </c>
    </row>
    <row r="466" s="13" customFormat="1">
      <c r="B466" s="241"/>
      <c r="C466" s="242"/>
      <c r="D466" s="231" t="s">
        <v>141</v>
      </c>
      <c r="E466" s="243" t="s">
        <v>1</v>
      </c>
      <c r="F466" s="244" t="s">
        <v>143</v>
      </c>
      <c r="G466" s="242"/>
      <c r="H466" s="245">
        <v>36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AT466" s="251" t="s">
        <v>141</v>
      </c>
      <c r="AU466" s="251" t="s">
        <v>76</v>
      </c>
      <c r="AV466" s="13" t="s">
        <v>139</v>
      </c>
      <c r="AW466" s="13" t="s">
        <v>30</v>
      </c>
      <c r="AX466" s="13" t="s">
        <v>67</v>
      </c>
      <c r="AY466" s="251" t="s">
        <v>128</v>
      </c>
    </row>
    <row r="467" s="12" customFormat="1">
      <c r="B467" s="229"/>
      <c r="C467" s="230"/>
      <c r="D467" s="231" t="s">
        <v>141</v>
      </c>
      <c r="E467" s="232" t="s">
        <v>1</v>
      </c>
      <c r="F467" s="233" t="s">
        <v>627</v>
      </c>
      <c r="G467" s="230"/>
      <c r="H467" s="234">
        <v>24.948</v>
      </c>
      <c r="I467" s="235"/>
      <c r="J467" s="230"/>
      <c r="K467" s="230"/>
      <c r="L467" s="236"/>
      <c r="M467" s="237"/>
      <c r="N467" s="238"/>
      <c r="O467" s="238"/>
      <c r="P467" s="238"/>
      <c r="Q467" s="238"/>
      <c r="R467" s="238"/>
      <c r="S467" s="238"/>
      <c r="T467" s="239"/>
      <c r="AT467" s="240" t="s">
        <v>141</v>
      </c>
      <c r="AU467" s="240" t="s">
        <v>76</v>
      </c>
      <c r="AV467" s="12" t="s">
        <v>76</v>
      </c>
      <c r="AW467" s="12" t="s">
        <v>30</v>
      </c>
      <c r="AX467" s="12" t="s">
        <v>67</v>
      </c>
      <c r="AY467" s="240" t="s">
        <v>128</v>
      </c>
    </row>
    <row r="468" s="12" customFormat="1">
      <c r="B468" s="229"/>
      <c r="C468" s="230"/>
      <c r="D468" s="231" t="s">
        <v>141</v>
      </c>
      <c r="E468" s="232" t="s">
        <v>1</v>
      </c>
      <c r="F468" s="233" t="s">
        <v>628</v>
      </c>
      <c r="G468" s="230"/>
      <c r="H468" s="234">
        <v>42.768000000000001</v>
      </c>
      <c r="I468" s="235"/>
      <c r="J468" s="230"/>
      <c r="K468" s="230"/>
      <c r="L468" s="236"/>
      <c r="M468" s="237"/>
      <c r="N468" s="238"/>
      <c r="O468" s="238"/>
      <c r="P468" s="238"/>
      <c r="Q468" s="238"/>
      <c r="R468" s="238"/>
      <c r="S468" s="238"/>
      <c r="T468" s="239"/>
      <c r="AT468" s="240" t="s">
        <v>141</v>
      </c>
      <c r="AU468" s="240" t="s">
        <v>76</v>
      </c>
      <c r="AV468" s="12" t="s">
        <v>76</v>
      </c>
      <c r="AW468" s="12" t="s">
        <v>30</v>
      </c>
      <c r="AX468" s="12" t="s">
        <v>67</v>
      </c>
      <c r="AY468" s="240" t="s">
        <v>128</v>
      </c>
    </row>
    <row r="469" s="13" customFormat="1">
      <c r="B469" s="241"/>
      <c r="C469" s="242"/>
      <c r="D469" s="231" t="s">
        <v>141</v>
      </c>
      <c r="E469" s="243" t="s">
        <v>1</v>
      </c>
      <c r="F469" s="244" t="s">
        <v>143</v>
      </c>
      <c r="G469" s="242"/>
      <c r="H469" s="245">
        <v>67.716000000000008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AT469" s="251" t="s">
        <v>141</v>
      </c>
      <c r="AU469" s="251" t="s">
        <v>76</v>
      </c>
      <c r="AV469" s="13" t="s">
        <v>139</v>
      </c>
      <c r="AW469" s="13" t="s">
        <v>30</v>
      </c>
      <c r="AX469" s="13" t="s">
        <v>67</v>
      </c>
      <c r="AY469" s="251" t="s">
        <v>128</v>
      </c>
    </row>
    <row r="470" s="12" customFormat="1">
      <c r="B470" s="229"/>
      <c r="C470" s="230"/>
      <c r="D470" s="231" t="s">
        <v>141</v>
      </c>
      <c r="E470" s="232" t="s">
        <v>1</v>
      </c>
      <c r="F470" s="233" t="s">
        <v>629</v>
      </c>
      <c r="G470" s="230"/>
      <c r="H470" s="234">
        <v>34.340000000000003</v>
      </c>
      <c r="I470" s="235"/>
      <c r="J470" s="230"/>
      <c r="K470" s="230"/>
      <c r="L470" s="236"/>
      <c r="M470" s="237"/>
      <c r="N470" s="238"/>
      <c r="O470" s="238"/>
      <c r="P470" s="238"/>
      <c r="Q470" s="238"/>
      <c r="R470" s="238"/>
      <c r="S470" s="238"/>
      <c r="T470" s="239"/>
      <c r="AT470" s="240" t="s">
        <v>141</v>
      </c>
      <c r="AU470" s="240" t="s">
        <v>76</v>
      </c>
      <c r="AV470" s="12" t="s">
        <v>76</v>
      </c>
      <c r="AW470" s="12" t="s">
        <v>30</v>
      </c>
      <c r="AX470" s="12" t="s">
        <v>67</v>
      </c>
      <c r="AY470" s="240" t="s">
        <v>128</v>
      </c>
    </row>
    <row r="471" s="12" customFormat="1">
      <c r="B471" s="229"/>
      <c r="C471" s="230"/>
      <c r="D471" s="231" t="s">
        <v>141</v>
      </c>
      <c r="E471" s="232" t="s">
        <v>1</v>
      </c>
      <c r="F471" s="233" t="s">
        <v>630</v>
      </c>
      <c r="G471" s="230"/>
      <c r="H471" s="234">
        <v>48.479999999999997</v>
      </c>
      <c r="I471" s="235"/>
      <c r="J471" s="230"/>
      <c r="K471" s="230"/>
      <c r="L471" s="236"/>
      <c r="M471" s="237"/>
      <c r="N471" s="238"/>
      <c r="O471" s="238"/>
      <c r="P471" s="238"/>
      <c r="Q471" s="238"/>
      <c r="R471" s="238"/>
      <c r="S471" s="238"/>
      <c r="T471" s="239"/>
      <c r="AT471" s="240" t="s">
        <v>141</v>
      </c>
      <c r="AU471" s="240" t="s">
        <v>76</v>
      </c>
      <c r="AV471" s="12" t="s">
        <v>76</v>
      </c>
      <c r="AW471" s="12" t="s">
        <v>30</v>
      </c>
      <c r="AX471" s="12" t="s">
        <v>67</v>
      </c>
      <c r="AY471" s="240" t="s">
        <v>128</v>
      </c>
    </row>
    <row r="472" s="13" customFormat="1">
      <c r="B472" s="241"/>
      <c r="C472" s="242"/>
      <c r="D472" s="231" t="s">
        <v>141</v>
      </c>
      <c r="E472" s="243" t="s">
        <v>1</v>
      </c>
      <c r="F472" s="244" t="s">
        <v>143</v>
      </c>
      <c r="G472" s="242"/>
      <c r="H472" s="245">
        <v>82.819999999999993</v>
      </c>
      <c r="I472" s="246"/>
      <c r="J472" s="242"/>
      <c r="K472" s="242"/>
      <c r="L472" s="247"/>
      <c r="M472" s="248"/>
      <c r="N472" s="249"/>
      <c r="O472" s="249"/>
      <c r="P472" s="249"/>
      <c r="Q472" s="249"/>
      <c r="R472" s="249"/>
      <c r="S472" s="249"/>
      <c r="T472" s="250"/>
      <c r="AT472" s="251" t="s">
        <v>141</v>
      </c>
      <c r="AU472" s="251" t="s">
        <v>76</v>
      </c>
      <c r="AV472" s="13" t="s">
        <v>139</v>
      </c>
      <c r="AW472" s="13" t="s">
        <v>30</v>
      </c>
      <c r="AX472" s="13" t="s">
        <v>67</v>
      </c>
      <c r="AY472" s="251" t="s">
        <v>128</v>
      </c>
    </row>
    <row r="473" s="12" customFormat="1">
      <c r="B473" s="229"/>
      <c r="C473" s="230"/>
      <c r="D473" s="231" t="s">
        <v>141</v>
      </c>
      <c r="E473" s="232" t="s">
        <v>1</v>
      </c>
      <c r="F473" s="233" t="s">
        <v>631</v>
      </c>
      <c r="G473" s="230"/>
      <c r="H473" s="234">
        <v>24.57</v>
      </c>
      <c r="I473" s="235"/>
      <c r="J473" s="230"/>
      <c r="K473" s="230"/>
      <c r="L473" s="236"/>
      <c r="M473" s="237"/>
      <c r="N473" s="238"/>
      <c r="O473" s="238"/>
      <c r="P473" s="238"/>
      <c r="Q473" s="238"/>
      <c r="R473" s="238"/>
      <c r="S473" s="238"/>
      <c r="T473" s="239"/>
      <c r="AT473" s="240" t="s">
        <v>141</v>
      </c>
      <c r="AU473" s="240" t="s">
        <v>76</v>
      </c>
      <c r="AV473" s="12" t="s">
        <v>76</v>
      </c>
      <c r="AW473" s="12" t="s">
        <v>30</v>
      </c>
      <c r="AX473" s="12" t="s">
        <v>67</v>
      </c>
      <c r="AY473" s="240" t="s">
        <v>128</v>
      </c>
    </row>
    <row r="474" s="12" customFormat="1">
      <c r="B474" s="229"/>
      <c r="C474" s="230"/>
      <c r="D474" s="231" t="s">
        <v>141</v>
      </c>
      <c r="E474" s="232" t="s">
        <v>1</v>
      </c>
      <c r="F474" s="233" t="s">
        <v>632</v>
      </c>
      <c r="G474" s="230"/>
      <c r="H474" s="234">
        <v>32.759999999999998</v>
      </c>
      <c r="I474" s="235"/>
      <c r="J474" s="230"/>
      <c r="K474" s="230"/>
      <c r="L474" s="236"/>
      <c r="M474" s="237"/>
      <c r="N474" s="238"/>
      <c r="O474" s="238"/>
      <c r="P474" s="238"/>
      <c r="Q474" s="238"/>
      <c r="R474" s="238"/>
      <c r="S474" s="238"/>
      <c r="T474" s="239"/>
      <c r="AT474" s="240" t="s">
        <v>141</v>
      </c>
      <c r="AU474" s="240" t="s">
        <v>76</v>
      </c>
      <c r="AV474" s="12" t="s">
        <v>76</v>
      </c>
      <c r="AW474" s="12" t="s">
        <v>30</v>
      </c>
      <c r="AX474" s="12" t="s">
        <v>67</v>
      </c>
      <c r="AY474" s="240" t="s">
        <v>128</v>
      </c>
    </row>
    <row r="475" s="13" customFormat="1">
      <c r="B475" s="241"/>
      <c r="C475" s="242"/>
      <c r="D475" s="231" t="s">
        <v>141</v>
      </c>
      <c r="E475" s="243" t="s">
        <v>1</v>
      </c>
      <c r="F475" s="244" t="s">
        <v>143</v>
      </c>
      <c r="G475" s="242"/>
      <c r="H475" s="245">
        <v>57.329999999999998</v>
      </c>
      <c r="I475" s="246"/>
      <c r="J475" s="242"/>
      <c r="K475" s="242"/>
      <c r="L475" s="247"/>
      <c r="M475" s="248"/>
      <c r="N475" s="249"/>
      <c r="O475" s="249"/>
      <c r="P475" s="249"/>
      <c r="Q475" s="249"/>
      <c r="R475" s="249"/>
      <c r="S475" s="249"/>
      <c r="T475" s="250"/>
      <c r="AT475" s="251" t="s">
        <v>141</v>
      </c>
      <c r="AU475" s="251" t="s">
        <v>76</v>
      </c>
      <c r="AV475" s="13" t="s">
        <v>139</v>
      </c>
      <c r="AW475" s="13" t="s">
        <v>30</v>
      </c>
      <c r="AX475" s="13" t="s">
        <v>67</v>
      </c>
      <c r="AY475" s="251" t="s">
        <v>128</v>
      </c>
    </row>
    <row r="476" s="14" customFormat="1">
      <c r="B476" s="252"/>
      <c r="C476" s="253"/>
      <c r="D476" s="231" t="s">
        <v>141</v>
      </c>
      <c r="E476" s="254" t="s">
        <v>1</v>
      </c>
      <c r="F476" s="255" t="s">
        <v>145</v>
      </c>
      <c r="G476" s="253"/>
      <c r="H476" s="256">
        <v>778.10600000000011</v>
      </c>
      <c r="I476" s="257"/>
      <c r="J476" s="253"/>
      <c r="K476" s="253"/>
      <c r="L476" s="258"/>
      <c r="M476" s="259"/>
      <c r="N476" s="260"/>
      <c r="O476" s="260"/>
      <c r="P476" s="260"/>
      <c r="Q476" s="260"/>
      <c r="R476" s="260"/>
      <c r="S476" s="260"/>
      <c r="T476" s="261"/>
      <c r="AT476" s="262" t="s">
        <v>141</v>
      </c>
      <c r="AU476" s="262" t="s">
        <v>76</v>
      </c>
      <c r="AV476" s="14" t="s">
        <v>138</v>
      </c>
      <c r="AW476" s="14" t="s">
        <v>30</v>
      </c>
      <c r="AX476" s="14" t="s">
        <v>74</v>
      </c>
      <c r="AY476" s="262" t="s">
        <v>128</v>
      </c>
    </row>
    <row r="477" s="12" customFormat="1">
      <c r="B477" s="229"/>
      <c r="C477" s="230"/>
      <c r="D477" s="231" t="s">
        <v>141</v>
      </c>
      <c r="E477" s="230"/>
      <c r="F477" s="233" t="s">
        <v>633</v>
      </c>
      <c r="G477" s="230"/>
      <c r="H477" s="234">
        <v>311.24200000000002</v>
      </c>
      <c r="I477" s="235"/>
      <c r="J477" s="230"/>
      <c r="K477" s="230"/>
      <c r="L477" s="236"/>
      <c r="M477" s="237"/>
      <c r="N477" s="238"/>
      <c r="O477" s="238"/>
      <c r="P477" s="238"/>
      <c r="Q477" s="238"/>
      <c r="R477" s="238"/>
      <c r="S477" s="238"/>
      <c r="T477" s="239"/>
      <c r="AT477" s="240" t="s">
        <v>141</v>
      </c>
      <c r="AU477" s="240" t="s">
        <v>76</v>
      </c>
      <c r="AV477" s="12" t="s">
        <v>76</v>
      </c>
      <c r="AW477" s="12" t="s">
        <v>4</v>
      </c>
      <c r="AX477" s="12" t="s">
        <v>74</v>
      </c>
      <c r="AY477" s="240" t="s">
        <v>128</v>
      </c>
    </row>
    <row r="478" s="1" customFormat="1" ht="16.5" customHeight="1">
      <c r="B478" s="38"/>
      <c r="C478" s="217" t="s">
        <v>634</v>
      </c>
      <c r="D478" s="217" t="s">
        <v>133</v>
      </c>
      <c r="E478" s="218" t="s">
        <v>635</v>
      </c>
      <c r="F478" s="219" t="s">
        <v>636</v>
      </c>
      <c r="G478" s="220" t="s">
        <v>136</v>
      </c>
      <c r="H478" s="221">
        <v>466.86399999999998</v>
      </c>
      <c r="I478" s="222"/>
      <c r="J478" s="223">
        <f>ROUND(I478*H478,2)</f>
        <v>0</v>
      </c>
      <c r="K478" s="219" t="s">
        <v>137</v>
      </c>
      <c r="L478" s="43"/>
      <c r="M478" s="224" t="s">
        <v>1</v>
      </c>
      <c r="N478" s="225" t="s">
        <v>38</v>
      </c>
      <c r="O478" s="79"/>
      <c r="P478" s="226">
        <f>O478*H478</f>
        <v>0</v>
      </c>
      <c r="Q478" s="226">
        <v>0.00022000000000000001</v>
      </c>
      <c r="R478" s="226">
        <f>Q478*H478</f>
        <v>0.10271008</v>
      </c>
      <c r="S478" s="226">
        <v>0</v>
      </c>
      <c r="T478" s="227">
        <f>S478*H478</f>
        <v>0</v>
      </c>
      <c r="AR478" s="17" t="s">
        <v>215</v>
      </c>
      <c r="AT478" s="17" t="s">
        <v>133</v>
      </c>
      <c r="AU478" s="17" t="s">
        <v>76</v>
      </c>
      <c r="AY478" s="17" t="s">
        <v>128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74</v>
      </c>
      <c r="BK478" s="228">
        <f>ROUND(I478*H478,2)</f>
        <v>0</v>
      </c>
      <c r="BL478" s="17" t="s">
        <v>215</v>
      </c>
      <c r="BM478" s="17" t="s">
        <v>637</v>
      </c>
    </row>
    <row r="479" s="12" customFormat="1">
      <c r="B479" s="229"/>
      <c r="C479" s="230"/>
      <c r="D479" s="231" t="s">
        <v>141</v>
      </c>
      <c r="E479" s="232" t="s">
        <v>1</v>
      </c>
      <c r="F479" s="233" t="s">
        <v>616</v>
      </c>
      <c r="G479" s="230"/>
      <c r="H479" s="234">
        <v>28.800000000000001</v>
      </c>
      <c r="I479" s="235"/>
      <c r="J479" s="230"/>
      <c r="K479" s="230"/>
      <c r="L479" s="236"/>
      <c r="M479" s="237"/>
      <c r="N479" s="238"/>
      <c r="O479" s="238"/>
      <c r="P479" s="238"/>
      <c r="Q479" s="238"/>
      <c r="R479" s="238"/>
      <c r="S479" s="238"/>
      <c r="T479" s="239"/>
      <c r="AT479" s="240" t="s">
        <v>141</v>
      </c>
      <c r="AU479" s="240" t="s">
        <v>76</v>
      </c>
      <c r="AV479" s="12" t="s">
        <v>76</v>
      </c>
      <c r="AW479" s="12" t="s">
        <v>30</v>
      </c>
      <c r="AX479" s="12" t="s">
        <v>67</v>
      </c>
      <c r="AY479" s="240" t="s">
        <v>128</v>
      </c>
    </row>
    <row r="480" s="12" customFormat="1">
      <c r="B480" s="229"/>
      <c r="C480" s="230"/>
      <c r="D480" s="231" t="s">
        <v>141</v>
      </c>
      <c r="E480" s="232" t="s">
        <v>1</v>
      </c>
      <c r="F480" s="233" t="s">
        <v>617</v>
      </c>
      <c r="G480" s="230"/>
      <c r="H480" s="234">
        <v>43.200000000000003</v>
      </c>
      <c r="I480" s="235"/>
      <c r="J480" s="230"/>
      <c r="K480" s="230"/>
      <c r="L480" s="236"/>
      <c r="M480" s="237"/>
      <c r="N480" s="238"/>
      <c r="O480" s="238"/>
      <c r="P480" s="238"/>
      <c r="Q480" s="238"/>
      <c r="R480" s="238"/>
      <c r="S480" s="238"/>
      <c r="T480" s="239"/>
      <c r="AT480" s="240" t="s">
        <v>141</v>
      </c>
      <c r="AU480" s="240" t="s">
        <v>76</v>
      </c>
      <c r="AV480" s="12" t="s">
        <v>76</v>
      </c>
      <c r="AW480" s="12" t="s">
        <v>30</v>
      </c>
      <c r="AX480" s="12" t="s">
        <v>67</v>
      </c>
      <c r="AY480" s="240" t="s">
        <v>128</v>
      </c>
    </row>
    <row r="481" s="13" customFormat="1">
      <c r="B481" s="241"/>
      <c r="C481" s="242"/>
      <c r="D481" s="231" t="s">
        <v>141</v>
      </c>
      <c r="E481" s="243" t="s">
        <v>1</v>
      </c>
      <c r="F481" s="244" t="s">
        <v>143</v>
      </c>
      <c r="G481" s="242"/>
      <c r="H481" s="245">
        <v>72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AT481" s="251" t="s">
        <v>141</v>
      </c>
      <c r="AU481" s="251" t="s">
        <v>76</v>
      </c>
      <c r="AV481" s="13" t="s">
        <v>139</v>
      </c>
      <c r="AW481" s="13" t="s">
        <v>30</v>
      </c>
      <c r="AX481" s="13" t="s">
        <v>67</v>
      </c>
      <c r="AY481" s="251" t="s">
        <v>128</v>
      </c>
    </row>
    <row r="482" s="12" customFormat="1">
      <c r="B482" s="229"/>
      <c r="C482" s="230"/>
      <c r="D482" s="231" t="s">
        <v>141</v>
      </c>
      <c r="E482" s="232" t="s">
        <v>1</v>
      </c>
      <c r="F482" s="233" t="s">
        <v>618</v>
      </c>
      <c r="G482" s="230"/>
      <c r="H482" s="234">
        <v>6.4000000000000004</v>
      </c>
      <c r="I482" s="235"/>
      <c r="J482" s="230"/>
      <c r="K482" s="230"/>
      <c r="L482" s="236"/>
      <c r="M482" s="237"/>
      <c r="N482" s="238"/>
      <c r="O482" s="238"/>
      <c r="P482" s="238"/>
      <c r="Q482" s="238"/>
      <c r="R482" s="238"/>
      <c r="S482" s="238"/>
      <c r="T482" s="239"/>
      <c r="AT482" s="240" t="s">
        <v>141</v>
      </c>
      <c r="AU482" s="240" t="s">
        <v>76</v>
      </c>
      <c r="AV482" s="12" t="s">
        <v>76</v>
      </c>
      <c r="AW482" s="12" t="s">
        <v>30</v>
      </c>
      <c r="AX482" s="12" t="s">
        <v>67</v>
      </c>
      <c r="AY482" s="240" t="s">
        <v>128</v>
      </c>
    </row>
    <row r="483" s="12" customFormat="1">
      <c r="B483" s="229"/>
      <c r="C483" s="230"/>
      <c r="D483" s="231" t="s">
        <v>141</v>
      </c>
      <c r="E483" s="232" t="s">
        <v>1</v>
      </c>
      <c r="F483" s="233" t="s">
        <v>619</v>
      </c>
      <c r="G483" s="230"/>
      <c r="H483" s="234">
        <v>11.199999999999999</v>
      </c>
      <c r="I483" s="235"/>
      <c r="J483" s="230"/>
      <c r="K483" s="230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141</v>
      </c>
      <c r="AU483" s="240" t="s">
        <v>76</v>
      </c>
      <c r="AV483" s="12" t="s">
        <v>76</v>
      </c>
      <c r="AW483" s="12" t="s">
        <v>30</v>
      </c>
      <c r="AX483" s="12" t="s">
        <v>67</v>
      </c>
      <c r="AY483" s="240" t="s">
        <v>128</v>
      </c>
    </row>
    <row r="484" s="13" customFormat="1">
      <c r="B484" s="241"/>
      <c r="C484" s="242"/>
      <c r="D484" s="231" t="s">
        <v>141</v>
      </c>
      <c r="E484" s="243" t="s">
        <v>1</v>
      </c>
      <c r="F484" s="244" t="s">
        <v>143</v>
      </c>
      <c r="G484" s="242"/>
      <c r="H484" s="245">
        <v>17.600000000000001</v>
      </c>
      <c r="I484" s="246"/>
      <c r="J484" s="242"/>
      <c r="K484" s="242"/>
      <c r="L484" s="247"/>
      <c r="M484" s="248"/>
      <c r="N484" s="249"/>
      <c r="O484" s="249"/>
      <c r="P484" s="249"/>
      <c r="Q484" s="249"/>
      <c r="R484" s="249"/>
      <c r="S484" s="249"/>
      <c r="T484" s="250"/>
      <c r="AT484" s="251" t="s">
        <v>141</v>
      </c>
      <c r="AU484" s="251" t="s">
        <v>76</v>
      </c>
      <c r="AV484" s="13" t="s">
        <v>139</v>
      </c>
      <c r="AW484" s="13" t="s">
        <v>30</v>
      </c>
      <c r="AX484" s="13" t="s">
        <v>67</v>
      </c>
      <c r="AY484" s="251" t="s">
        <v>128</v>
      </c>
    </row>
    <row r="485" s="12" customFormat="1">
      <c r="B485" s="229"/>
      <c r="C485" s="230"/>
      <c r="D485" s="231" t="s">
        <v>141</v>
      </c>
      <c r="E485" s="232" t="s">
        <v>1</v>
      </c>
      <c r="F485" s="233" t="s">
        <v>620</v>
      </c>
      <c r="G485" s="230"/>
      <c r="H485" s="234">
        <v>19.600000000000001</v>
      </c>
      <c r="I485" s="235"/>
      <c r="J485" s="230"/>
      <c r="K485" s="230"/>
      <c r="L485" s="236"/>
      <c r="M485" s="237"/>
      <c r="N485" s="238"/>
      <c r="O485" s="238"/>
      <c r="P485" s="238"/>
      <c r="Q485" s="238"/>
      <c r="R485" s="238"/>
      <c r="S485" s="238"/>
      <c r="T485" s="239"/>
      <c r="AT485" s="240" t="s">
        <v>141</v>
      </c>
      <c r="AU485" s="240" t="s">
        <v>76</v>
      </c>
      <c r="AV485" s="12" t="s">
        <v>76</v>
      </c>
      <c r="AW485" s="12" t="s">
        <v>30</v>
      </c>
      <c r="AX485" s="12" t="s">
        <v>67</v>
      </c>
      <c r="AY485" s="240" t="s">
        <v>128</v>
      </c>
    </row>
    <row r="486" s="12" customFormat="1">
      <c r="B486" s="229"/>
      <c r="C486" s="230"/>
      <c r="D486" s="231" t="s">
        <v>141</v>
      </c>
      <c r="E486" s="232" t="s">
        <v>1</v>
      </c>
      <c r="F486" s="233" t="s">
        <v>621</v>
      </c>
      <c r="G486" s="230"/>
      <c r="H486" s="234">
        <v>16.800000000000001</v>
      </c>
      <c r="I486" s="235"/>
      <c r="J486" s="230"/>
      <c r="K486" s="230"/>
      <c r="L486" s="236"/>
      <c r="M486" s="237"/>
      <c r="N486" s="238"/>
      <c r="O486" s="238"/>
      <c r="P486" s="238"/>
      <c r="Q486" s="238"/>
      <c r="R486" s="238"/>
      <c r="S486" s="238"/>
      <c r="T486" s="239"/>
      <c r="AT486" s="240" t="s">
        <v>141</v>
      </c>
      <c r="AU486" s="240" t="s">
        <v>76</v>
      </c>
      <c r="AV486" s="12" t="s">
        <v>76</v>
      </c>
      <c r="AW486" s="12" t="s">
        <v>30</v>
      </c>
      <c r="AX486" s="12" t="s">
        <v>67</v>
      </c>
      <c r="AY486" s="240" t="s">
        <v>128</v>
      </c>
    </row>
    <row r="487" s="13" customFormat="1">
      <c r="B487" s="241"/>
      <c r="C487" s="242"/>
      <c r="D487" s="231" t="s">
        <v>141</v>
      </c>
      <c r="E487" s="243" t="s">
        <v>1</v>
      </c>
      <c r="F487" s="244" t="s">
        <v>143</v>
      </c>
      <c r="G487" s="242"/>
      <c r="H487" s="245">
        <v>36.400000000000006</v>
      </c>
      <c r="I487" s="246"/>
      <c r="J487" s="242"/>
      <c r="K487" s="242"/>
      <c r="L487" s="247"/>
      <c r="M487" s="248"/>
      <c r="N487" s="249"/>
      <c r="O487" s="249"/>
      <c r="P487" s="249"/>
      <c r="Q487" s="249"/>
      <c r="R487" s="249"/>
      <c r="S487" s="249"/>
      <c r="T487" s="250"/>
      <c r="AT487" s="251" t="s">
        <v>141</v>
      </c>
      <c r="AU487" s="251" t="s">
        <v>76</v>
      </c>
      <c r="AV487" s="13" t="s">
        <v>139</v>
      </c>
      <c r="AW487" s="13" t="s">
        <v>30</v>
      </c>
      <c r="AX487" s="13" t="s">
        <v>67</v>
      </c>
      <c r="AY487" s="251" t="s">
        <v>128</v>
      </c>
    </row>
    <row r="488" s="12" customFormat="1">
      <c r="B488" s="229"/>
      <c r="C488" s="230"/>
      <c r="D488" s="231" t="s">
        <v>141</v>
      </c>
      <c r="E488" s="232" t="s">
        <v>1</v>
      </c>
      <c r="F488" s="233" t="s">
        <v>622</v>
      </c>
      <c r="G488" s="230"/>
      <c r="H488" s="234">
        <v>13.199999999999999</v>
      </c>
      <c r="I488" s="235"/>
      <c r="J488" s="230"/>
      <c r="K488" s="230"/>
      <c r="L488" s="236"/>
      <c r="M488" s="237"/>
      <c r="N488" s="238"/>
      <c r="O488" s="238"/>
      <c r="P488" s="238"/>
      <c r="Q488" s="238"/>
      <c r="R488" s="238"/>
      <c r="S488" s="238"/>
      <c r="T488" s="239"/>
      <c r="AT488" s="240" t="s">
        <v>141</v>
      </c>
      <c r="AU488" s="240" t="s">
        <v>76</v>
      </c>
      <c r="AV488" s="12" t="s">
        <v>76</v>
      </c>
      <c r="AW488" s="12" t="s">
        <v>30</v>
      </c>
      <c r="AX488" s="12" t="s">
        <v>67</v>
      </c>
      <c r="AY488" s="240" t="s">
        <v>128</v>
      </c>
    </row>
    <row r="489" s="12" customFormat="1">
      <c r="B489" s="229"/>
      <c r="C489" s="230"/>
      <c r="D489" s="231" t="s">
        <v>141</v>
      </c>
      <c r="E489" s="232" t="s">
        <v>1</v>
      </c>
      <c r="F489" s="233" t="s">
        <v>623</v>
      </c>
      <c r="G489" s="230"/>
      <c r="H489" s="234">
        <v>14.4</v>
      </c>
      <c r="I489" s="235"/>
      <c r="J489" s="230"/>
      <c r="K489" s="230"/>
      <c r="L489" s="236"/>
      <c r="M489" s="237"/>
      <c r="N489" s="238"/>
      <c r="O489" s="238"/>
      <c r="P489" s="238"/>
      <c r="Q489" s="238"/>
      <c r="R489" s="238"/>
      <c r="S489" s="238"/>
      <c r="T489" s="239"/>
      <c r="AT489" s="240" t="s">
        <v>141</v>
      </c>
      <c r="AU489" s="240" t="s">
        <v>76</v>
      </c>
      <c r="AV489" s="12" t="s">
        <v>76</v>
      </c>
      <c r="AW489" s="12" t="s">
        <v>30</v>
      </c>
      <c r="AX489" s="12" t="s">
        <v>67</v>
      </c>
      <c r="AY489" s="240" t="s">
        <v>128</v>
      </c>
    </row>
    <row r="490" s="13" customFormat="1">
      <c r="B490" s="241"/>
      <c r="C490" s="242"/>
      <c r="D490" s="231" t="s">
        <v>141</v>
      </c>
      <c r="E490" s="243" t="s">
        <v>1</v>
      </c>
      <c r="F490" s="244" t="s">
        <v>143</v>
      </c>
      <c r="G490" s="242"/>
      <c r="H490" s="245">
        <v>27.600000000000001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AT490" s="251" t="s">
        <v>141</v>
      </c>
      <c r="AU490" s="251" t="s">
        <v>76</v>
      </c>
      <c r="AV490" s="13" t="s">
        <v>139</v>
      </c>
      <c r="AW490" s="13" t="s">
        <v>30</v>
      </c>
      <c r="AX490" s="13" t="s">
        <v>67</v>
      </c>
      <c r="AY490" s="251" t="s">
        <v>128</v>
      </c>
    </row>
    <row r="491" s="12" customFormat="1">
      <c r="B491" s="229"/>
      <c r="C491" s="230"/>
      <c r="D491" s="231" t="s">
        <v>141</v>
      </c>
      <c r="E491" s="232" t="s">
        <v>1</v>
      </c>
      <c r="F491" s="233" t="s">
        <v>624</v>
      </c>
      <c r="G491" s="230"/>
      <c r="H491" s="234">
        <v>175.68000000000001</v>
      </c>
      <c r="I491" s="235"/>
      <c r="J491" s="230"/>
      <c r="K491" s="230"/>
      <c r="L491" s="236"/>
      <c r="M491" s="237"/>
      <c r="N491" s="238"/>
      <c r="O491" s="238"/>
      <c r="P491" s="238"/>
      <c r="Q491" s="238"/>
      <c r="R491" s="238"/>
      <c r="S491" s="238"/>
      <c r="T491" s="239"/>
      <c r="AT491" s="240" t="s">
        <v>141</v>
      </c>
      <c r="AU491" s="240" t="s">
        <v>76</v>
      </c>
      <c r="AV491" s="12" t="s">
        <v>76</v>
      </c>
      <c r="AW491" s="12" t="s">
        <v>30</v>
      </c>
      <c r="AX491" s="12" t="s">
        <v>67</v>
      </c>
      <c r="AY491" s="240" t="s">
        <v>128</v>
      </c>
    </row>
    <row r="492" s="12" customFormat="1">
      <c r="B492" s="229"/>
      <c r="C492" s="230"/>
      <c r="D492" s="231" t="s">
        <v>141</v>
      </c>
      <c r="E492" s="232" t="s">
        <v>1</v>
      </c>
      <c r="F492" s="233" t="s">
        <v>625</v>
      </c>
      <c r="G492" s="230"/>
      <c r="H492" s="234">
        <v>204.96000000000001</v>
      </c>
      <c r="I492" s="235"/>
      <c r="J492" s="230"/>
      <c r="K492" s="230"/>
      <c r="L492" s="236"/>
      <c r="M492" s="237"/>
      <c r="N492" s="238"/>
      <c r="O492" s="238"/>
      <c r="P492" s="238"/>
      <c r="Q492" s="238"/>
      <c r="R492" s="238"/>
      <c r="S492" s="238"/>
      <c r="T492" s="239"/>
      <c r="AT492" s="240" t="s">
        <v>141</v>
      </c>
      <c r="AU492" s="240" t="s">
        <v>76</v>
      </c>
      <c r="AV492" s="12" t="s">
        <v>76</v>
      </c>
      <c r="AW492" s="12" t="s">
        <v>30</v>
      </c>
      <c r="AX492" s="12" t="s">
        <v>67</v>
      </c>
      <c r="AY492" s="240" t="s">
        <v>128</v>
      </c>
    </row>
    <row r="493" s="13" customFormat="1">
      <c r="B493" s="241"/>
      <c r="C493" s="242"/>
      <c r="D493" s="231" t="s">
        <v>141</v>
      </c>
      <c r="E493" s="243" t="s">
        <v>1</v>
      </c>
      <c r="F493" s="244" t="s">
        <v>143</v>
      </c>
      <c r="G493" s="242"/>
      <c r="H493" s="245">
        <v>380.63999999999999</v>
      </c>
      <c r="I493" s="246"/>
      <c r="J493" s="242"/>
      <c r="K493" s="242"/>
      <c r="L493" s="247"/>
      <c r="M493" s="248"/>
      <c r="N493" s="249"/>
      <c r="O493" s="249"/>
      <c r="P493" s="249"/>
      <c r="Q493" s="249"/>
      <c r="R493" s="249"/>
      <c r="S493" s="249"/>
      <c r="T493" s="250"/>
      <c r="AT493" s="251" t="s">
        <v>141</v>
      </c>
      <c r="AU493" s="251" t="s">
        <v>76</v>
      </c>
      <c r="AV493" s="13" t="s">
        <v>139</v>
      </c>
      <c r="AW493" s="13" t="s">
        <v>30</v>
      </c>
      <c r="AX493" s="13" t="s">
        <v>67</v>
      </c>
      <c r="AY493" s="251" t="s">
        <v>128</v>
      </c>
    </row>
    <row r="494" s="12" customFormat="1">
      <c r="B494" s="229"/>
      <c r="C494" s="230"/>
      <c r="D494" s="231" t="s">
        <v>141</v>
      </c>
      <c r="E494" s="232" t="s">
        <v>1</v>
      </c>
      <c r="F494" s="233" t="s">
        <v>626</v>
      </c>
      <c r="G494" s="230"/>
      <c r="H494" s="234">
        <v>36</v>
      </c>
      <c r="I494" s="235"/>
      <c r="J494" s="230"/>
      <c r="K494" s="230"/>
      <c r="L494" s="236"/>
      <c r="M494" s="237"/>
      <c r="N494" s="238"/>
      <c r="O494" s="238"/>
      <c r="P494" s="238"/>
      <c r="Q494" s="238"/>
      <c r="R494" s="238"/>
      <c r="S494" s="238"/>
      <c r="T494" s="239"/>
      <c r="AT494" s="240" t="s">
        <v>141</v>
      </c>
      <c r="AU494" s="240" t="s">
        <v>76</v>
      </c>
      <c r="AV494" s="12" t="s">
        <v>76</v>
      </c>
      <c r="AW494" s="12" t="s">
        <v>30</v>
      </c>
      <c r="AX494" s="12" t="s">
        <v>67</v>
      </c>
      <c r="AY494" s="240" t="s">
        <v>128</v>
      </c>
    </row>
    <row r="495" s="13" customFormat="1">
      <c r="B495" s="241"/>
      <c r="C495" s="242"/>
      <c r="D495" s="231" t="s">
        <v>141</v>
      </c>
      <c r="E495" s="243" t="s">
        <v>1</v>
      </c>
      <c r="F495" s="244" t="s">
        <v>143</v>
      </c>
      <c r="G495" s="242"/>
      <c r="H495" s="245">
        <v>36</v>
      </c>
      <c r="I495" s="246"/>
      <c r="J495" s="242"/>
      <c r="K495" s="242"/>
      <c r="L495" s="247"/>
      <c r="M495" s="248"/>
      <c r="N495" s="249"/>
      <c r="O495" s="249"/>
      <c r="P495" s="249"/>
      <c r="Q495" s="249"/>
      <c r="R495" s="249"/>
      <c r="S495" s="249"/>
      <c r="T495" s="250"/>
      <c r="AT495" s="251" t="s">
        <v>141</v>
      </c>
      <c r="AU495" s="251" t="s">
        <v>76</v>
      </c>
      <c r="AV495" s="13" t="s">
        <v>139</v>
      </c>
      <c r="AW495" s="13" t="s">
        <v>30</v>
      </c>
      <c r="AX495" s="13" t="s">
        <v>67</v>
      </c>
      <c r="AY495" s="251" t="s">
        <v>128</v>
      </c>
    </row>
    <row r="496" s="12" customFormat="1">
      <c r="B496" s="229"/>
      <c r="C496" s="230"/>
      <c r="D496" s="231" t="s">
        <v>141</v>
      </c>
      <c r="E496" s="232" t="s">
        <v>1</v>
      </c>
      <c r="F496" s="233" t="s">
        <v>627</v>
      </c>
      <c r="G496" s="230"/>
      <c r="H496" s="234">
        <v>24.948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141</v>
      </c>
      <c r="AU496" s="240" t="s">
        <v>76</v>
      </c>
      <c r="AV496" s="12" t="s">
        <v>76</v>
      </c>
      <c r="AW496" s="12" t="s">
        <v>30</v>
      </c>
      <c r="AX496" s="12" t="s">
        <v>67</v>
      </c>
      <c r="AY496" s="240" t="s">
        <v>128</v>
      </c>
    </row>
    <row r="497" s="12" customFormat="1">
      <c r="B497" s="229"/>
      <c r="C497" s="230"/>
      <c r="D497" s="231" t="s">
        <v>141</v>
      </c>
      <c r="E497" s="232" t="s">
        <v>1</v>
      </c>
      <c r="F497" s="233" t="s">
        <v>628</v>
      </c>
      <c r="G497" s="230"/>
      <c r="H497" s="234">
        <v>42.768000000000001</v>
      </c>
      <c r="I497" s="235"/>
      <c r="J497" s="230"/>
      <c r="K497" s="230"/>
      <c r="L497" s="236"/>
      <c r="M497" s="237"/>
      <c r="N497" s="238"/>
      <c r="O497" s="238"/>
      <c r="P497" s="238"/>
      <c r="Q497" s="238"/>
      <c r="R497" s="238"/>
      <c r="S497" s="238"/>
      <c r="T497" s="239"/>
      <c r="AT497" s="240" t="s">
        <v>141</v>
      </c>
      <c r="AU497" s="240" t="s">
        <v>76</v>
      </c>
      <c r="AV497" s="12" t="s">
        <v>76</v>
      </c>
      <c r="AW497" s="12" t="s">
        <v>30</v>
      </c>
      <c r="AX497" s="12" t="s">
        <v>67</v>
      </c>
      <c r="AY497" s="240" t="s">
        <v>128</v>
      </c>
    </row>
    <row r="498" s="13" customFormat="1">
      <c r="B498" s="241"/>
      <c r="C498" s="242"/>
      <c r="D498" s="231" t="s">
        <v>141</v>
      </c>
      <c r="E498" s="243" t="s">
        <v>1</v>
      </c>
      <c r="F498" s="244" t="s">
        <v>143</v>
      </c>
      <c r="G498" s="242"/>
      <c r="H498" s="245">
        <v>67.716000000000008</v>
      </c>
      <c r="I498" s="246"/>
      <c r="J498" s="242"/>
      <c r="K498" s="242"/>
      <c r="L498" s="247"/>
      <c r="M498" s="248"/>
      <c r="N498" s="249"/>
      <c r="O498" s="249"/>
      <c r="P498" s="249"/>
      <c r="Q498" s="249"/>
      <c r="R498" s="249"/>
      <c r="S498" s="249"/>
      <c r="T498" s="250"/>
      <c r="AT498" s="251" t="s">
        <v>141</v>
      </c>
      <c r="AU498" s="251" t="s">
        <v>76</v>
      </c>
      <c r="AV498" s="13" t="s">
        <v>139</v>
      </c>
      <c r="AW498" s="13" t="s">
        <v>30</v>
      </c>
      <c r="AX498" s="13" t="s">
        <v>67</v>
      </c>
      <c r="AY498" s="251" t="s">
        <v>128</v>
      </c>
    </row>
    <row r="499" s="12" customFormat="1">
      <c r="B499" s="229"/>
      <c r="C499" s="230"/>
      <c r="D499" s="231" t="s">
        <v>141</v>
      </c>
      <c r="E499" s="232" t="s">
        <v>1</v>
      </c>
      <c r="F499" s="233" t="s">
        <v>629</v>
      </c>
      <c r="G499" s="230"/>
      <c r="H499" s="234">
        <v>34.340000000000003</v>
      </c>
      <c r="I499" s="235"/>
      <c r="J499" s="230"/>
      <c r="K499" s="230"/>
      <c r="L499" s="236"/>
      <c r="M499" s="237"/>
      <c r="N499" s="238"/>
      <c r="O499" s="238"/>
      <c r="P499" s="238"/>
      <c r="Q499" s="238"/>
      <c r="R499" s="238"/>
      <c r="S499" s="238"/>
      <c r="T499" s="239"/>
      <c r="AT499" s="240" t="s">
        <v>141</v>
      </c>
      <c r="AU499" s="240" t="s">
        <v>76</v>
      </c>
      <c r="AV499" s="12" t="s">
        <v>76</v>
      </c>
      <c r="AW499" s="12" t="s">
        <v>30</v>
      </c>
      <c r="AX499" s="12" t="s">
        <v>67</v>
      </c>
      <c r="AY499" s="240" t="s">
        <v>128</v>
      </c>
    </row>
    <row r="500" s="12" customFormat="1">
      <c r="B500" s="229"/>
      <c r="C500" s="230"/>
      <c r="D500" s="231" t="s">
        <v>141</v>
      </c>
      <c r="E500" s="232" t="s">
        <v>1</v>
      </c>
      <c r="F500" s="233" t="s">
        <v>630</v>
      </c>
      <c r="G500" s="230"/>
      <c r="H500" s="234">
        <v>48.479999999999997</v>
      </c>
      <c r="I500" s="235"/>
      <c r="J500" s="230"/>
      <c r="K500" s="230"/>
      <c r="L500" s="236"/>
      <c r="M500" s="237"/>
      <c r="N500" s="238"/>
      <c r="O500" s="238"/>
      <c r="P500" s="238"/>
      <c r="Q500" s="238"/>
      <c r="R500" s="238"/>
      <c r="S500" s="238"/>
      <c r="T500" s="239"/>
      <c r="AT500" s="240" t="s">
        <v>141</v>
      </c>
      <c r="AU500" s="240" t="s">
        <v>76</v>
      </c>
      <c r="AV500" s="12" t="s">
        <v>76</v>
      </c>
      <c r="AW500" s="12" t="s">
        <v>30</v>
      </c>
      <c r="AX500" s="12" t="s">
        <v>67</v>
      </c>
      <c r="AY500" s="240" t="s">
        <v>128</v>
      </c>
    </row>
    <row r="501" s="13" customFormat="1">
      <c r="B501" s="241"/>
      <c r="C501" s="242"/>
      <c r="D501" s="231" t="s">
        <v>141</v>
      </c>
      <c r="E501" s="243" t="s">
        <v>1</v>
      </c>
      <c r="F501" s="244" t="s">
        <v>143</v>
      </c>
      <c r="G501" s="242"/>
      <c r="H501" s="245">
        <v>82.819999999999993</v>
      </c>
      <c r="I501" s="246"/>
      <c r="J501" s="242"/>
      <c r="K501" s="242"/>
      <c r="L501" s="247"/>
      <c r="M501" s="248"/>
      <c r="N501" s="249"/>
      <c r="O501" s="249"/>
      <c r="P501" s="249"/>
      <c r="Q501" s="249"/>
      <c r="R501" s="249"/>
      <c r="S501" s="249"/>
      <c r="T501" s="250"/>
      <c r="AT501" s="251" t="s">
        <v>141</v>
      </c>
      <c r="AU501" s="251" t="s">
        <v>76</v>
      </c>
      <c r="AV501" s="13" t="s">
        <v>139</v>
      </c>
      <c r="AW501" s="13" t="s">
        <v>30</v>
      </c>
      <c r="AX501" s="13" t="s">
        <v>67</v>
      </c>
      <c r="AY501" s="251" t="s">
        <v>128</v>
      </c>
    </row>
    <row r="502" s="12" customFormat="1">
      <c r="B502" s="229"/>
      <c r="C502" s="230"/>
      <c r="D502" s="231" t="s">
        <v>141</v>
      </c>
      <c r="E502" s="232" t="s">
        <v>1</v>
      </c>
      <c r="F502" s="233" t="s">
        <v>631</v>
      </c>
      <c r="G502" s="230"/>
      <c r="H502" s="234">
        <v>24.57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AT502" s="240" t="s">
        <v>141</v>
      </c>
      <c r="AU502" s="240" t="s">
        <v>76</v>
      </c>
      <c r="AV502" s="12" t="s">
        <v>76</v>
      </c>
      <c r="AW502" s="12" t="s">
        <v>30</v>
      </c>
      <c r="AX502" s="12" t="s">
        <v>67</v>
      </c>
      <c r="AY502" s="240" t="s">
        <v>128</v>
      </c>
    </row>
    <row r="503" s="12" customFormat="1">
      <c r="B503" s="229"/>
      <c r="C503" s="230"/>
      <c r="D503" s="231" t="s">
        <v>141</v>
      </c>
      <c r="E503" s="232" t="s">
        <v>1</v>
      </c>
      <c r="F503" s="233" t="s">
        <v>632</v>
      </c>
      <c r="G503" s="230"/>
      <c r="H503" s="234">
        <v>32.759999999999998</v>
      </c>
      <c r="I503" s="235"/>
      <c r="J503" s="230"/>
      <c r="K503" s="230"/>
      <c r="L503" s="236"/>
      <c r="M503" s="237"/>
      <c r="N503" s="238"/>
      <c r="O503" s="238"/>
      <c r="P503" s="238"/>
      <c r="Q503" s="238"/>
      <c r="R503" s="238"/>
      <c r="S503" s="238"/>
      <c r="T503" s="239"/>
      <c r="AT503" s="240" t="s">
        <v>141</v>
      </c>
      <c r="AU503" s="240" t="s">
        <v>76</v>
      </c>
      <c r="AV503" s="12" t="s">
        <v>76</v>
      </c>
      <c r="AW503" s="12" t="s">
        <v>30</v>
      </c>
      <c r="AX503" s="12" t="s">
        <v>67</v>
      </c>
      <c r="AY503" s="240" t="s">
        <v>128</v>
      </c>
    </row>
    <row r="504" s="13" customFormat="1">
      <c r="B504" s="241"/>
      <c r="C504" s="242"/>
      <c r="D504" s="231" t="s">
        <v>141</v>
      </c>
      <c r="E504" s="243" t="s">
        <v>1</v>
      </c>
      <c r="F504" s="244" t="s">
        <v>143</v>
      </c>
      <c r="G504" s="242"/>
      <c r="H504" s="245">
        <v>57.329999999999998</v>
      </c>
      <c r="I504" s="246"/>
      <c r="J504" s="242"/>
      <c r="K504" s="242"/>
      <c r="L504" s="247"/>
      <c r="M504" s="248"/>
      <c r="N504" s="249"/>
      <c r="O504" s="249"/>
      <c r="P504" s="249"/>
      <c r="Q504" s="249"/>
      <c r="R504" s="249"/>
      <c r="S504" s="249"/>
      <c r="T504" s="250"/>
      <c r="AT504" s="251" t="s">
        <v>141</v>
      </c>
      <c r="AU504" s="251" t="s">
        <v>76</v>
      </c>
      <c r="AV504" s="13" t="s">
        <v>139</v>
      </c>
      <c r="AW504" s="13" t="s">
        <v>30</v>
      </c>
      <c r="AX504" s="13" t="s">
        <v>67</v>
      </c>
      <c r="AY504" s="251" t="s">
        <v>128</v>
      </c>
    </row>
    <row r="505" s="14" customFormat="1">
      <c r="B505" s="252"/>
      <c r="C505" s="253"/>
      <c r="D505" s="231" t="s">
        <v>141</v>
      </c>
      <c r="E505" s="254" t="s">
        <v>1</v>
      </c>
      <c r="F505" s="255" t="s">
        <v>145</v>
      </c>
      <c r="G505" s="253"/>
      <c r="H505" s="256">
        <v>778.10600000000011</v>
      </c>
      <c r="I505" s="257"/>
      <c r="J505" s="253"/>
      <c r="K505" s="253"/>
      <c r="L505" s="258"/>
      <c r="M505" s="259"/>
      <c r="N505" s="260"/>
      <c r="O505" s="260"/>
      <c r="P505" s="260"/>
      <c r="Q505" s="260"/>
      <c r="R505" s="260"/>
      <c r="S505" s="260"/>
      <c r="T505" s="261"/>
      <c r="AT505" s="262" t="s">
        <v>141</v>
      </c>
      <c r="AU505" s="262" t="s">
        <v>76</v>
      </c>
      <c r="AV505" s="14" t="s">
        <v>138</v>
      </c>
      <c r="AW505" s="14" t="s">
        <v>30</v>
      </c>
      <c r="AX505" s="14" t="s">
        <v>74</v>
      </c>
      <c r="AY505" s="262" t="s">
        <v>128</v>
      </c>
    </row>
    <row r="506" s="12" customFormat="1">
      <c r="B506" s="229"/>
      <c r="C506" s="230"/>
      <c r="D506" s="231" t="s">
        <v>141</v>
      </c>
      <c r="E506" s="230"/>
      <c r="F506" s="233" t="s">
        <v>638</v>
      </c>
      <c r="G506" s="230"/>
      <c r="H506" s="234">
        <v>466.86399999999998</v>
      </c>
      <c r="I506" s="235"/>
      <c r="J506" s="230"/>
      <c r="K506" s="230"/>
      <c r="L506" s="236"/>
      <c r="M506" s="237"/>
      <c r="N506" s="238"/>
      <c r="O506" s="238"/>
      <c r="P506" s="238"/>
      <c r="Q506" s="238"/>
      <c r="R506" s="238"/>
      <c r="S506" s="238"/>
      <c r="T506" s="239"/>
      <c r="AT506" s="240" t="s">
        <v>141</v>
      </c>
      <c r="AU506" s="240" t="s">
        <v>76</v>
      </c>
      <c r="AV506" s="12" t="s">
        <v>76</v>
      </c>
      <c r="AW506" s="12" t="s">
        <v>4</v>
      </c>
      <c r="AX506" s="12" t="s">
        <v>74</v>
      </c>
      <c r="AY506" s="240" t="s">
        <v>128</v>
      </c>
    </row>
    <row r="507" s="1" customFormat="1" ht="16.5" customHeight="1">
      <c r="B507" s="38"/>
      <c r="C507" s="217" t="s">
        <v>639</v>
      </c>
      <c r="D507" s="217" t="s">
        <v>133</v>
      </c>
      <c r="E507" s="218" t="s">
        <v>640</v>
      </c>
      <c r="F507" s="219" t="s">
        <v>641</v>
      </c>
      <c r="G507" s="220" t="s">
        <v>136</v>
      </c>
      <c r="H507" s="221">
        <v>1150.3630000000001</v>
      </c>
      <c r="I507" s="222"/>
      <c r="J507" s="223">
        <f>ROUND(I507*H507,2)</f>
        <v>0</v>
      </c>
      <c r="K507" s="219" t="s">
        <v>137</v>
      </c>
      <c r="L507" s="43"/>
      <c r="M507" s="224" t="s">
        <v>1</v>
      </c>
      <c r="N507" s="225" t="s">
        <v>38</v>
      </c>
      <c r="O507" s="79"/>
      <c r="P507" s="226">
        <f>O507*H507</f>
        <v>0</v>
      </c>
      <c r="Q507" s="226">
        <v>8.0000000000000007E-05</v>
      </c>
      <c r="R507" s="226">
        <f>Q507*H507</f>
        <v>0.092029040000000006</v>
      </c>
      <c r="S507" s="226">
        <v>0</v>
      </c>
      <c r="T507" s="227">
        <f>S507*H507</f>
        <v>0</v>
      </c>
      <c r="AR507" s="17" t="s">
        <v>215</v>
      </c>
      <c r="AT507" s="17" t="s">
        <v>133</v>
      </c>
      <c r="AU507" s="17" t="s">
        <v>76</v>
      </c>
      <c r="AY507" s="17" t="s">
        <v>128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74</v>
      </c>
      <c r="BK507" s="228">
        <f>ROUND(I507*H507,2)</f>
        <v>0</v>
      </c>
      <c r="BL507" s="17" t="s">
        <v>215</v>
      </c>
      <c r="BM507" s="17" t="s">
        <v>642</v>
      </c>
    </row>
    <row r="508" s="12" customFormat="1">
      <c r="B508" s="229"/>
      <c r="C508" s="230"/>
      <c r="D508" s="231" t="s">
        <v>141</v>
      </c>
      <c r="E508" s="232" t="s">
        <v>1</v>
      </c>
      <c r="F508" s="233" t="s">
        <v>643</v>
      </c>
      <c r="G508" s="230"/>
      <c r="H508" s="234">
        <v>806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141</v>
      </c>
      <c r="AU508" s="240" t="s">
        <v>76</v>
      </c>
      <c r="AV508" s="12" t="s">
        <v>76</v>
      </c>
      <c r="AW508" s="12" t="s">
        <v>30</v>
      </c>
      <c r="AX508" s="12" t="s">
        <v>67</v>
      </c>
      <c r="AY508" s="240" t="s">
        <v>128</v>
      </c>
    </row>
    <row r="509" s="12" customFormat="1">
      <c r="B509" s="229"/>
      <c r="C509" s="230"/>
      <c r="D509" s="231" t="s">
        <v>141</v>
      </c>
      <c r="E509" s="232" t="s">
        <v>1</v>
      </c>
      <c r="F509" s="233" t="s">
        <v>644</v>
      </c>
      <c r="G509" s="230"/>
      <c r="H509" s="234">
        <v>46.216999999999999</v>
      </c>
      <c r="I509" s="235"/>
      <c r="J509" s="230"/>
      <c r="K509" s="230"/>
      <c r="L509" s="236"/>
      <c r="M509" s="237"/>
      <c r="N509" s="238"/>
      <c r="O509" s="238"/>
      <c r="P509" s="238"/>
      <c r="Q509" s="238"/>
      <c r="R509" s="238"/>
      <c r="S509" s="238"/>
      <c r="T509" s="239"/>
      <c r="AT509" s="240" t="s">
        <v>141</v>
      </c>
      <c r="AU509" s="240" t="s">
        <v>76</v>
      </c>
      <c r="AV509" s="12" t="s">
        <v>76</v>
      </c>
      <c r="AW509" s="12" t="s">
        <v>30</v>
      </c>
      <c r="AX509" s="12" t="s">
        <v>67</v>
      </c>
      <c r="AY509" s="240" t="s">
        <v>128</v>
      </c>
    </row>
    <row r="510" s="12" customFormat="1">
      <c r="B510" s="229"/>
      <c r="C510" s="230"/>
      <c r="D510" s="231" t="s">
        <v>141</v>
      </c>
      <c r="E510" s="232" t="s">
        <v>1</v>
      </c>
      <c r="F510" s="233" t="s">
        <v>645</v>
      </c>
      <c r="G510" s="230"/>
      <c r="H510" s="234">
        <v>15</v>
      </c>
      <c r="I510" s="235"/>
      <c r="J510" s="230"/>
      <c r="K510" s="230"/>
      <c r="L510" s="236"/>
      <c r="M510" s="237"/>
      <c r="N510" s="238"/>
      <c r="O510" s="238"/>
      <c r="P510" s="238"/>
      <c r="Q510" s="238"/>
      <c r="R510" s="238"/>
      <c r="S510" s="238"/>
      <c r="T510" s="239"/>
      <c r="AT510" s="240" t="s">
        <v>141</v>
      </c>
      <c r="AU510" s="240" t="s">
        <v>76</v>
      </c>
      <c r="AV510" s="12" t="s">
        <v>76</v>
      </c>
      <c r="AW510" s="12" t="s">
        <v>30</v>
      </c>
      <c r="AX510" s="12" t="s">
        <v>67</v>
      </c>
      <c r="AY510" s="240" t="s">
        <v>128</v>
      </c>
    </row>
    <row r="511" s="12" customFormat="1">
      <c r="B511" s="229"/>
      <c r="C511" s="230"/>
      <c r="D511" s="231" t="s">
        <v>141</v>
      </c>
      <c r="E511" s="232" t="s">
        <v>1</v>
      </c>
      <c r="F511" s="233" t="s">
        <v>646</v>
      </c>
      <c r="G511" s="230"/>
      <c r="H511" s="234">
        <v>52.006999999999998</v>
      </c>
      <c r="I511" s="235"/>
      <c r="J511" s="230"/>
      <c r="K511" s="230"/>
      <c r="L511" s="236"/>
      <c r="M511" s="237"/>
      <c r="N511" s="238"/>
      <c r="O511" s="238"/>
      <c r="P511" s="238"/>
      <c r="Q511" s="238"/>
      <c r="R511" s="238"/>
      <c r="S511" s="238"/>
      <c r="T511" s="239"/>
      <c r="AT511" s="240" t="s">
        <v>141</v>
      </c>
      <c r="AU511" s="240" t="s">
        <v>76</v>
      </c>
      <c r="AV511" s="12" t="s">
        <v>76</v>
      </c>
      <c r="AW511" s="12" t="s">
        <v>30</v>
      </c>
      <c r="AX511" s="12" t="s">
        <v>67</v>
      </c>
      <c r="AY511" s="240" t="s">
        <v>128</v>
      </c>
    </row>
    <row r="512" s="12" customFormat="1">
      <c r="B512" s="229"/>
      <c r="C512" s="230"/>
      <c r="D512" s="231" t="s">
        <v>141</v>
      </c>
      <c r="E512" s="232" t="s">
        <v>1</v>
      </c>
      <c r="F512" s="233" t="s">
        <v>647</v>
      </c>
      <c r="G512" s="230"/>
      <c r="H512" s="234">
        <v>29.199000000000002</v>
      </c>
      <c r="I512" s="235"/>
      <c r="J512" s="230"/>
      <c r="K512" s="230"/>
      <c r="L512" s="236"/>
      <c r="M512" s="237"/>
      <c r="N512" s="238"/>
      <c r="O512" s="238"/>
      <c r="P512" s="238"/>
      <c r="Q512" s="238"/>
      <c r="R512" s="238"/>
      <c r="S512" s="238"/>
      <c r="T512" s="239"/>
      <c r="AT512" s="240" t="s">
        <v>141</v>
      </c>
      <c r="AU512" s="240" t="s">
        <v>76</v>
      </c>
      <c r="AV512" s="12" t="s">
        <v>76</v>
      </c>
      <c r="AW512" s="12" t="s">
        <v>30</v>
      </c>
      <c r="AX512" s="12" t="s">
        <v>67</v>
      </c>
      <c r="AY512" s="240" t="s">
        <v>128</v>
      </c>
    </row>
    <row r="513" s="12" customFormat="1">
      <c r="B513" s="229"/>
      <c r="C513" s="230"/>
      <c r="D513" s="231" t="s">
        <v>141</v>
      </c>
      <c r="E513" s="232" t="s">
        <v>1</v>
      </c>
      <c r="F513" s="233" t="s">
        <v>648</v>
      </c>
      <c r="G513" s="230"/>
      <c r="H513" s="234">
        <v>19.600000000000001</v>
      </c>
      <c r="I513" s="235"/>
      <c r="J513" s="230"/>
      <c r="K513" s="230"/>
      <c r="L513" s="236"/>
      <c r="M513" s="237"/>
      <c r="N513" s="238"/>
      <c r="O513" s="238"/>
      <c r="P513" s="238"/>
      <c r="Q513" s="238"/>
      <c r="R513" s="238"/>
      <c r="S513" s="238"/>
      <c r="T513" s="239"/>
      <c r="AT513" s="240" t="s">
        <v>141</v>
      </c>
      <c r="AU513" s="240" t="s">
        <v>76</v>
      </c>
      <c r="AV513" s="12" t="s">
        <v>76</v>
      </c>
      <c r="AW513" s="12" t="s">
        <v>30</v>
      </c>
      <c r="AX513" s="12" t="s">
        <v>67</v>
      </c>
      <c r="AY513" s="240" t="s">
        <v>128</v>
      </c>
    </row>
    <row r="514" s="12" customFormat="1">
      <c r="B514" s="229"/>
      <c r="C514" s="230"/>
      <c r="D514" s="231" t="s">
        <v>141</v>
      </c>
      <c r="E514" s="232" t="s">
        <v>1</v>
      </c>
      <c r="F514" s="233" t="s">
        <v>649</v>
      </c>
      <c r="G514" s="230"/>
      <c r="H514" s="234">
        <v>11.9</v>
      </c>
      <c r="I514" s="235"/>
      <c r="J514" s="230"/>
      <c r="K514" s="230"/>
      <c r="L514" s="236"/>
      <c r="M514" s="237"/>
      <c r="N514" s="238"/>
      <c r="O514" s="238"/>
      <c r="P514" s="238"/>
      <c r="Q514" s="238"/>
      <c r="R514" s="238"/>
      <c r="S514" s="238"/>
      <c r="T514" s="239"/>
      <c r="AT514" s="240" t="s">
        <v>141</v>
      </c>
      <c r="AU514" s="240" t="s">
        <v>76</v>
      </c>
      <c r="AV514" s="12" t="s">
        <v>76</v>
      </c>
      <c r="AW514" s="12" t="s">
        <v>30</v>
      </c>
      <c r="AX514" s="12" t="s">
        <v>67</v>
      </c>
      <c r="AY514" s="240" t="s">
        <v>128</v>
      </c>
    </row>
    <row r="515" s="12" customFormat="1">
      <c r="B515" s="229"/>
      <c r="C515" s="230"/>
      <c r="D515" s="231" t="s">
        <v>141</v>
      </c>
      <c r="E515" s="232" t="s">
        <v>1</v>
      </c>
      <c r="F515" s="233" t="s">
        <v>650</v>
      </c>
      <c r="G515" s="230"/>
      <c r="H515" s="234">
        <v>19.800000000000001</v>
      </c>
      <c r="I515" s="235"/>
      <c r="J515" s="230"/>
      <c r="K515" s="230"/>
      <c r="L515" s="236"/>
      <c r="M515" s="237"/>
      <c r="N515" s="238"/>
      <c r="O515" s="238"/>
      <c r="P515" s="238"/>
      <c r="Q515" s="238"/>
      <c r="R515" s="238"/>
      <c r="S515" s="238"/>
      <c r="T515" s="239"/>
      <c r="AT515" s="240" t="s">
        <v>141</v>
      </c>
      <c r="AU515" s="240" t="s">
        <v>76</v>
      </c>
      <c r="AV515" s="12" t="s">
        <v>76</v>
      </c>
      <c r="AW515" s="12" t="s">
        <v>30</v>
      </c>
      <c r="AX515" s="12" t="s">
        <v>67</v>
      </c>
      <c r="AY515" s="240" t="s">
        <v>128</v>
      </c>
    </row>
    <row r="516" s="12" customFormat="1">
      <c r="B516" s="229"/>
      <c r="C516" s="230"/>
      <c r="D516" s="231" t="s">
        <v>141</v>
      </c>
      <c r="E516" s="232" t="s">
        <v>1</v>
      </c>
      <c r="F516" s="233" t="s">
        <v>651</v>
      </c>
      <c r="G516" s="230"/>
      <c r="H516" s="234">
        <v>24</v>
      </c>
      <c r="I516" s="235"/>
      <c r="J516" s="230"/>
      <c r="K516" s="230"/>
      <c r="L516" s="236"/>
      <c r="M516" s="237"/>
      <c r="N516" s="238"/>
      <c r="O516" s="238"/>
      <c r="P516" s="238"/>
      <c r="Q516" s="238"/>
      <c r="R516" s="238"/>
      <c r="S516" s="238"/>
      <c r="T516" s="239"/>
      <c r="AT516" s="240" t="s">
        <v>141</v>
      </c>
      <c r="AU516" s="240" t="s">
        <v>76</v>
      </c>
      <c r="AV516" s="12" t="s">
        <v>76</v>
      </c>
      <c r="AW516" s="12" t="s">
        <v>30</v>
      </c>
      <c r="AX516" s="12" t="s">
        <v>67</v>
      </c>
      <c r="AY516" s="240" t="s">
        <v>128</v>
      </c>
    </row>
    <row r="517" s="12" customFormat="1">
      <c r="B517" s="229"/>
      <c r="C517" s="230"/>
      <c r="D517" s="231" t="s">
        <v>141</v>
      </c>
      <c r="E517" s="232" t="s">
        <v>1</v>
      </c>
      <c r="F517" s="233" t="s">
        <v>652</v>
      </c>
      <c r="G517" s="230"/>
      <c r="H517" s="234">
        <v>28.699999999999999</v>
      </c>
      <c r="I517" s="235"/>
      <c r="J517" s="230"/>
      <c r="K517" s="230"/>
      <c r="L517" s="236"/>
      <c r="M517" s="237"/>
      <c r="N517" s="238"/>
      <c r="O517" s="238"/>
      <c r="P517" s="238"/>
      <c r="Q517" s="238"/>
      <c r="R517" s="238"/>
      <c r="S517" s="238"/>
      <c r="T517" s="239"/>
      <c r="AT517" s="240" t="s">
        <v>141</v>
      </c>
      <c r="AU517" s="240" t="s">
        <v>76</v>
      </c>
      <c r="AV517" s="12" t="s">
        <v>76</v>
      </c>
      <c r="AW517" s="12" t="s">
        <v>30</v>
      </c>
      <c r="AX517" s="12" t="s">
        <v>67</v>
      </c>
      <c r="AY517" s="240" t="s">
        <v>128</v>
      </c>
    </row>
    <row r="518" s="12" customFormat="1">
      <c r="B518" s="229"/>
      <c r="C518" s="230"/>
      <c r="D518" s="231" t="s">
        <v>141</v>
      </c>
      <c r="E518" s="232" t="s">
        <v>1</v>
      </c>
      <c r="F518" s="233" t="s">
        <v>653</v>
      </c>
      <c r="G518" s="230"/>
      <c r="H518" s="234">
        <v>10.5</v>
      </c>
      <c r="I518" s="235"/>
      <c r="J518" s="230"/>
      <c r="K518" s="230"/>
      <c r="L518" s="236"/>
      <c r="M518" s="237"/>
      <c r="N518" s="238"/>
      <c r="O518" s="238"/>
      <c r="P518" s="238"/>
      <c r="Q518" s="238"/>
      <c r="R518" s="238"/>
      <c r="S518" s="238"/>
      <c r="T518" s="239"/>
      <c r="AT518" s="240" t="s">
        <v>141</v>
      </c>
      <c r="AU518" s="240" t="s">
        <v>76</v>
      </c>
      <c r="AV518" s="12" t="s">
        <v>76</v>
      </c>
      <c r="AW518" s="12" t="s">
        <v>30</v>
      </c>
      <c r="AX518" s="12" t="s">
        <v>67</v>
      </c>
      <c r="AY518" s="240" t="s">
        <v>128</v>
      </c>
    </row>
    <row r="519" s="12" customFormat="1">
      <c r="B519" s="229"/>
      <c r="C519" s="230"/>
      <c r="D519" s="231" t="s">
        <v>141</v>
      </c>
      <c r="E519" s="232" t="s">
        <v>1</v>
      </c>
      <c r="F519" s="233" t="s">
        <v>654</v>
      </c>
      <c r="G519" s="230"/>
      <c r="H519" s="234">
        <v>17.5</v>
      </c>
      <c r="I519" s="235"/>
      <c r="J519" s="230"/>
      <c r="K519" s="230"/>
      <c r="L519" s="236"/>
      <c r="M519" s="237"/>
      <c r="N519" s="238"/>
      <c r="O519" s="238"/>
      <c r="P519" s="238"/>
      <c r="Q519" s="238"/>
      <c r="R519" s="238"/>
      <c r="S519" s="238"/>
      <c r="T519" s="239"/>
      <c r="AT519" s="240" t="s">
        <v>141</v>
      </c>
      <c r="AU519" s="240" t="s">
        <v>76</v>
      </c>
      <c r="AV519" s="12" t="s">
        <v>76</v>
      </c>
      <c r="AW519" s="12" t="s">
        <v>30</v>
      </c>
      <c r="AX519" s="12" t="s">
        <v>67</v>
      </c>
      <c r="AY519" s="240" t="s">
        <v>128</v>
      </c>
    </row>
    <row r="520" s="12" customFormat="1">
      <c r="B520" s="229"/>
      <c r="C520" s="230"/>
      <c r="D520" s="231" t="s">
        <v>141</v>
      </c>
      <c r="E520" s="232" t="s">
        <v>1</v>
      </c>
      <c r="F520" s="233" t="s">
        <v>655</v>
      </c>
      <c r="G520" s="230"/>
      <c r="H520" s="234">
        <v>2</v>
      </c>
      <c r="I520" s="235"/>
      <c r="J520" s="230"/>
      <c r="K520" s="230"/>
      <c r="L520" s="236"/>
      <c r="M520" s="237"/>
      <c r="N520" s="238"/>
      <c r="O520" s="238"/>
      <c r="P520" s="238"/>
      <c r="Q520" s="238"/>
      <c r="R520" s="238"/>
      <c r="S520" s="238"/>
      <c r="T520" s="239"/>
      <c r="AT520" s="240" t="s">
        <v>141</v>
      </c>
      <c r="AU520" s="240" t="s">
        <v>76</v>
      </c>
      <c r="AV520" s="12" t="s">
        <v>76</v>
      </c>
      <c r="AW520" s="12" t="s">
        <v>30</v>
      </c>
      <c r="AX520" s="12" t="s">
        <v>67</v>
      </c>
      <c r="AY520" s="240" t="s">
        <v>128</v>
      </c>
    </row>
    <row r="521" s="12" customFormat="1">
      <c r="B521" s="229"/>
      <c r="C521" s="230"/>
      <c r="D521" s="231" t="s">
        <v>141</v>
      </c>
      <c r="E521" s="232" t="s">
        <v>1</v>
      </c>
      <c r="F521" s="233" t="s">
        <v>656</v>
      </c>
      <c r="G521" s="230"/>
      <c r="H521" s="234">
        <v>19.739999999999998</v>
      </c>
      <c r="I521" s="235"/>
      <c r="J521" s="230"/>
      <c r="K521" s="230"/>
      <c r="L521" s="236"/>
      <c r="M521" s="237"/>
      <c r="N521" s="238"/>
      <c r="O521" s="238"/>
      <c r="P521" s="238"/>
      <c r="Q521" s="238"/>
      <c r="R521" s="238"/>
      <c r="S521" s="238"/>
      <c r="T521" s="239"/>
      <c r="AT521" s="240" t="s">
        <v>141</v>
      </c>
      <c r="AU521" s="240" t="s">
        <v>76</v>
      </c>
      <c r="AV521" s="12" t="s">
        <v>76</v>
      </c>
      <c r="AW521" s="12" t="s">
        <v>30</v>
      </c>
      <c r="AX521" s="12" t="s">
        <v>67</v>
      </c>
      <c r="AY521" s="240" t="s">
        <v>128</v>
      </c>
    </row>
    <row r="522" s="12" customFormat="1">
      <c r="B522" s="229"/>
      <c r="C522" s="230"/>
      <c r="D522" s="231" t="s">
        <v>141</v>
      </c>
      <c r="E522" s="232" t="s">
        <v>1</v>
      </c>
      <c r="F522" s="233" t="s">
        <v>657</v>
      </c>
      <c r="G522" s="230"/>
      <c r="H522" s="234">
        <v>8.75</v>
      </c>
      <c r="I522" s="235"/>
      <c r="J522" s="230"/>
      <c r="K522" s="230"/>
      <c r="L522" s="236"/>
      <c r="M522" s="237"/>
      <c r="N522" s="238"/>
      <c r="O522" s="238"/>
      <c r="P522" s="238"/>
      <c r="Q522" s="238"/>
      <c r="R522" s="238"/>
      <c r="S522" s="238"/>
      <c r="T522" s="239"/>
      <c r="AT522" s="240" t="s">
        <v>141</v>
      </c>
      <c r="AU522" s="240" t="s">
        <v>76</v>
      </c>
      <c r="AV522" s="12" t="s">
        <v>76</v>
      </c>
      <c r="AW522" s="12" t="s">
        <v>30</v>
      </c>
      <c r="AX522" s="12" t="s">
        <v>67</v>
      </c>
      <c r="AY522" s="240" t="s">
        <v>128</v>
      </c>
    </row>
    <row r="523" s="12" customFormat="1">
      <c r="B523" s="229"/>
      <c r="C523" s="230"/>
      <c r="D523" s="231" t="s">
        <v>141</v>
      </c>
      <c r="E523" s="232" t="s">
        <v>1</v>
      </c>
      <c r="F523" s="233" t="s">
        <v>658</v>
      </c>
      <c r="G523" s="230"/>
      <c r="H523" s="234">
        <v>37.450000000000003</v>
      </c>
      <c r="I523" s="235"/>
      <c r="J523" s="230"/>
      <c r="K523" s="230"/>
      <c r="L523" s="236"/>
      <c r="M523" s="237"/>
      <c r="N523" s="238"/>
      <c r="O523" s="238"/>
      <c r="P523" s="238"/>
      <c r="Q523" s="238"/>
      <c r="R523" s="238"/>
      <c r="S523" s="238"/>
      <c r="T523" s="239"/>
      <c r="AT523" s="240" t="s">
        <v>141</v>
      </c>
      <c r="AU523" s="240" t="s">
        <v>76</v>
      </c>
      <c r="AV523" s="12" t="s">
        <v>76</v>
      </c>
      <c r="AW523" s="12" t="s">
        <v>30</v>
      </c>
      <c r="AX523" s="12" t="s">
        <v>67</v>
      </c>
      <c r="AY523" s="240" t="s">
        <v>128</v>
      </c>
    </row>
    <row r="524" s="12" customFormat="1">
      <c r="B524" s="229"/>
      <c r="C524" s="230"/>
      <c r="D524" s="231" t="s">
        <v>141</v>
      </c>
      <c r="E524" s="232" t="s">
        <v>1</v>
      </c>
      <c r="F524" s="233" t="s">
        <v>659</v>
      </c>
      <c r="G524" s="230"/>
      <c r="H524" s="234">
        <v>2</v>
      </c>
      <c r="I524" s="235"/>
      <c r="J524" s="230"/>
      <c r="K524" s="230"/>
      <c r="L524" s="236"/>
      <c r="M524" s="237"/>
      <c r="N524" s="238"/>
      <c r="O524" s="238"/>
      <c r="P524" s="238"/>
      <c r="Q524" s="238"/>
      <c r="R524" s="238"/>
      <c r="S524" s="238"/>
      <c r="T524" s="239"/>
      <c r="AT524" s="240" t="s">
        <v>141</v>
      </c>
      <c r="AU524" s="240" t="s">
        <v>76</v>
      </c>
      <c r="AV524" s="12" t="s">
        <v>76</v>
      </c>
      <c r="AW524" s="12" t="s">
        <v>30</v>
      </c>
      <c r="AX524" s="12" t="s">
        <v>67</v>
      </c>
      <c r="AY524" s="240" t="s">
        <v>128</v>
      </c>
    </row>
    <row r="525" s="13" customFormat="1">
      <c r="B525" s="241"/>
      <c r="C525" s="242"/>
      <c r="D525" s="231" t="s">
        <v>141</v>
      </c>
      <c r="E525" s="243" t="s">
        <v>1</v>
      </c>
      <c r="F525" s="244" t="s">
        <v>143</v>
      </c>
      <c r="G525" s="242"/>
      <c r="H525" s="245">
        <v>1150.3629999999998</v>
      </c>
      <c r="I525" s="246"/>
      <c r="J525" s="242"/>
      <c r="K525" s="242"/>
      <c r="L525" s="247"/>
      <c r="M525" s="248"/>
      <c r="N525" s="249"/>
      <c r="O525" s="249"/>
      <c r="P525" s="249"/>
      <c r="Q525" s="249"/>
      <c r="R525" s="249"/>
      <c r="S525" s="249"/>
      <c r="T525" s="250"/>
      <c r="AT525" s="251" t="s">
        <v>141</v>
      </c>
      <c r="AU525" s="251" t="s">
        <v>76</v>
      </c>
      <c r="AV525" s="13" t="s">
        <v>139</v>
      </c>
      <c r="AW525" s="13" t="s">
        <v>30</v>
      </c>
      <c r="AX525" s="13" t="s">
        <v>67</v>
      </c>
      <c r="AY525" s="251" t="s">
        <v>128</v>
      </c>
    </row>
    <row r="526" s="14" customFormat="1">
      <c r="B526" s="252"/>
      <c r="C526" s="253"/>
      <c r="D526" s="231" t="s">
        <v>141</v>
      </c>
      <c r="E526" s="254" t="s">
        <v>1</v>
      </c>
      <c r="F526" s="255" t="s">
        <v>145</v>
      </c>
      <c r="G526" s="253"/>
      <c r="H526" s="256">
        <v>1150.3629999999998</v>
      </c>
      <c r="I526" s="257"/>
      <c r="J526" s="253"/>
      <c r="K526" s="253"/>
      <c r="L526" s="258"/>
      <c r="M526" s="259"/>
      <c r="N526" s="260"/>
      <c r="O526" s="260"/>
      <c r="P526" s="260"/>
      <c r="Q526" s="260"/>
      <c r="R526" s="260"/>
      <c r="S526" s="260"/>
      <c r="T526" s="261"/>
      <c r="AT526" s="262" t="s">
        <v>141</v>
      </c>
      <c r="AU526" s="262" t="s">
        <v>76</v>
      </c>
      <c r="AV526" s="14" t="s">
        <v>138</v>
      </c>
      <c r="AW526" s="14" t="s">
        <v>30</v>
      </c>
      <c r="AX526" s="14" t="s">
        <v>74</v>
      </c>
      <c r="AY526" s="262" t="s">
        <v>128</v>
      </c>
    </row>
    <row r="527" s="1" customFormat="1" ht="16.5" customHeight="1">
      <c r="B527" s="38"/>
      <c r="C527" s="217" t="s">
        <v>660</v>
      </c>
      <c r="D527" s="217" t="s">
        <v>133</v>
      </c>
      <c r="E527" s="218" t="s">
        <v>661</v>
      </c>
      <c r="F527" s="219" t="s">
        <v>662</v>
      </c>
      <c r="G527" s="220" t="s">
        <v>136</v>
      </c>
      <c r="H527" s="221">
        <v>1150.3630000000001</v>
      </c>
      <c r="I527" s="222"/>
      <c r="J527" s="223">
        <f>ROUND(I527*H527,2)</f>
        <v>0</v>
      </c>
      <c r="K527" s="219" t="s">
        <v>137</v>
      </c>
      <c r="L527" s="43"/>
      <c r="M527" s="224" t="s">
        <v>1</v>
      </c>
      <c r="N527" s="225" t="s">
        <v>38</v>
      </c>
      <c r="O527" s="79"/>
      <c r="P527" s="226">
        <f>O527*H527</f>
        <v>0</v>
      </c>
      <c r="Q527" s="226">
        <v>0.00013999999999999999</v>
      </c>
      <c r="R527" s="226">
        <f>Q527*H527</f>
        <v>0.16105081999999998</v>
      </c>
      <c r="S527" s="226">
        <v>0</v>
      </c>
      <c r="T527" s="227">
        <f>S527*H527</f>
        <v>0</v>
      </c>
      <c r="AR527" s="17" t="s">
        <v>215</v>
      </c>
      <c r="AT527" s="17" t="s">
        <v>133</v>
      </c>
      <c r="AU527" s="17" t="s">
        <v>76</v>
      </c>
      <c r="AY527" s="17" t="s">
        <v>128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74</v>
      </c>
      <c r="BK527" s="228">
        <f>ROUND(I527*H527,2)</f>
        <v>0</v>
      </c>
      <c r="BL527" s="17" t="s">
        <v>215</v>
      </c>
      <c r="BM527" s="17" t="s">
        <v>663</v>
      </c>
    </row>
    <row r="528" s="12" customFormat="1">
      <c r="B528" s="229"/>
      <c r="C528" s="230"/>
      <c r="D528" s="231" t="s">
        <v>141</v>
      </c>
      <c r="E528" s="232" t="s">
        <v>1</v>
      </c>
      <c r="F528" s="233" t="s">
        <v>643</v>
      </c>
      <c r="G528" s="230"/>
      <c r="H528" s="234">
        <v>806</v>
      </c>
      <c r="I528" s="235"/>
      <c r="J528" s="230"/>
      <c r="K528" s="230"/>
      <c r="L528" s="236"/>
      <c r="M528" s="237"/>
      <c r="N528" s="238"/>
      <c r="O528" s="238"/>
      <c r="P528" s="238"/>
      <c r="Q528" s="238"/>
      <c r="R528" s="238"/>
      <c r="S528" s="238"/>
      <c r="T528" s="239"/>
      <c r="AT528" s="240" t="s">
        <v>141</v>
      </c>
      <c r="AU528" s="240" t="s">
        <v>76</v>
      </c>
      <c r="AV528" s="12" t="s">
        <v>76</v>
      </c>
      <c r="AW528" s="12" t="s">
        <v>30</v>
      </c>
      <c r="AX528" s="12" t="s">
        <v>67</v>
      </c>
      <c r="AY528" s="240" t="s">
        <v>128</v>
      </c>
    </row>
    <row r="529" s="12" customFormat="1">
      <c r="B529" s="229"/>
      <c r="C529" s="230"/>
      <c r="D529" s="231" t="s">
        <v>141</v>
      </c>
      <c r="E529" s="232" t="s">
        <v>1</v>
      </c>
      <c r="F529" s="233" t="s">
        <v>644</v>
      </c>
      <c r="G529" s="230"/>
      <c r="H529" s="234">
        <v>46.216999999999999</v>
      </c>
      <c r="I529" s="235"/>
      <c r="J529" s="230"/>
      <c r="K529" s="230"/>
      <c r="L529" s="236"/>
      <c r="M529" s="237"/>
      <c r="N529" s="238"/>
      <c r="O529" s="238"/>
      <c r="P529" s="238"/>
      <c r="Q529" s="238"/>
      <c r="R529" s="238"/>
      <c r="S529" s="238"/>
      <c r="T529" s="239"/>
      <c r="AT529" s="240" t="s">
        <v>141</v>
      </c>
      <c r="AU529" s="240" t="s">
        <v>76</v>
      </c>
      <c r="AV529" s="12" t="s">
        <v>76</v>
      </c>
      <c r="AW529" s="12" t="s">
        <v>30</v>
      </c>
      <c r="AX529" s="12" t="s">
        <v>67</v>
      </c>
      <c r="AY529" s="240" t="s">
        <v>128</v>
      </c>
    </row>
    <row r="530" s="12" customFormat="1">
      <c r="B530" s="229"/>
      <c r="C530" s="230"/>
      <c r="D530" s="231" t="s">
        <v>141</v>
      </c>
      <c r="E530" s="232" t="s">
        <v>1</v>
      </c>
      <c r="F530" s="233" t="s">
        <v>645</v>
      </c>
      <c r="G530" s="230"/>
      <c r="H530" s="234">
        <v>15</v>
      </c>
      <c r="I530" s="235"/>
      <c r="J530" s="230"/>
      <c r="K530" s="230"/>
      <c r="L530" s="236"/>
      <c r="M530" s="237"/>
      <c r="N530" s="238"/>
      <c r="O530" s="238"/>
      <c r="P530" s="238"/>
      <c r="Q530" s="238"/>
      <c r="R530" s="238"/>
      <c r="S530" s="238"/>
      <c r="T530" s="239"/>
      <c r="AT530" s="240" t="s">
        <v>141</v>
      </c>
      <c r="AU530" s="240" t="s">
        <v>76</v>
      </c>
      <c r="AV530" s="12" t="s">
        <v>76</v>
      </c>
      <c r="AW530" s="12" t="s">
        <v>30</v>
      </c>
      <c r="AX530" s="12" t="s">
        <v>67</v>
      </c>
      <c r="AY530" s="240" t="s">
        <v>128</v>
      </c>
    </row>
    <row r="531" s="12" customFormat="1">
      <c r="B531" s="229"/>
      <c r="C531" s="230"/>
      <c r="D531" s="231" t="s">
        <v>141</v>
      </c>
      <c r="E531" s="232" t="s">
        <v>1</v>
      </c>
      <c r="F531" s="233" t="s">
        <v>646</v>
      </c>
      <c r="G531" s="230"/>
      <c r="H531" s="234">
        <v>52.006999999999998</v>
      </c>
      <c r="I531" s="235"/>
      <c r="J531" s="230"/>
      <c r="K531" s="230"/>
      <c r="L531" s="236"/>
      <c r="M531" s="237"/>
      <c r="N531" s="238"/>
      <c r="O531" s="238"/>
      <c r="P531" s="238"/>
      <c r="Q531" s="238"/>
      <c r="R531" s="238"/>
      <c r="S531" s="238"/>
      <c r="T531" s="239"/>
      <c r="AT531" s="240" t="s">
        <v>141</v>
      </c>
      <c r="AU531" s="240" t="s">
        <v>76</v>
      </c>
      <c r="AV531" s="12" t="s">
        <v>76</v>
      </c>
      <c r="AW531" s="12" t="s">
        <v>30</v>
      </c>
      <c r="AX531" s="12" t="s">
        <v>67</v>
      </c>
      <c r="AY531" s="240" t="s">
        <v>128</v>
      </c>
    </row>
    <row r="532" s="12" customFormat="1">
      <c r="B532" s="229"/>
      <c r="C532" s="230"/>
      <c r="D532" s="231" t="s">
        <v>141</v>
      </c>
      <c r="E532" s="232" t="s">
        <v>1</v>
      </c>
      <c r="F532" s="233" t="s">
        <v>647</v>
      </c>
      <c r="G532" s="230"/>
      <c r="H532" s="234">
        <v>29.199000000000002</v>
      </c>
      <c r="I532" s="235"/>
      <c r="J532" s="230"/>
      <c r="K532" s="230"/>
      <c r="L532" s="236"/>
      <c r="M532" s="237"/>
      <c r="N532" s="238"/>
      <c r="O532" s="238"/>
      <c r="P532" s="238"/>
      <c r="Q532" s="238"/>
      <c r="R532" s="238"/>
      <c r="S532" s="238"/>
      <c r="T532" s="239"/>
      <c r="AT532" s="240" t="s">
        <v>141</v>
      </c>
      <c r="AU532" s="240" t="s">
        <v>76</v>
      </c>
      <c r="AV532" s="12" t="s">
        <v>76</v>
      </c>
      <c r="AW532" s="12" t="s">
        <v>30</v>
      </c>
      <c r="AX532" s="12" t="s">
        <v>67</v>
      </c>
      <c r="AY532" s="240" t="s">
        <v>128</v>
      </c>
    </row>
    <row r="533" s="12" customFormat="1">
      <c r="B533" s="229"/>
      <c r="C533" s="230"/>
      <c r="D533" s="231" t="s">
        <v>141</v>
      </c>
      <c r="E533" s="232" t="s">
        <v>1</v>
      </c>
      <c r="F533" s="233" t="s">
        <v>648</v>
      </c>
      <c r="G533" s="230"/>
      <c r="H533" s="234">
        <v>19.600000000000001</v>
      </c>
      <c r="I533" s="235"/>
      <c r="J533" s="230"/>
      <c r="K533" s="230"/>
      <c r="L533" s="236"/>
      <c r="M533" s="237"/>
      <c r="N533" s="238"/>
      <c r="O533" s="238"/>
      <c r="P533" s="238"/>
      <c r="Q533" s="238"/>
      <c r="R533" s="238"/>
      <c r="S533" s="238"/>
      <c r="T533" s="239"/>
      <c r="AT533" s="240" t="s">
        <v>141</v>
      </c>
      <c r="AU533" s="240" t="s">
        <v>76</v>
      </c>
      <c r="AV533" s="12" t="s">
        <v>76</v>
      </c>
      <c r="AW533" s="12" t="s">
        <v>30</v>
      </c>
      <c r="AX533" s="12" t="s">
        <v>67</v>
      </c>
      <c r="AY533" s="240" t="s">
        <v>128</v>
      </c>
    </row>
    <row r="534" s="12" customFormat="1">
      <c r="B534" s="229"/>
      <c r="C534" s="230"/>
      <c r="D534" s="231" t="s">
        <v>141</v>
      </c>
      <c r="E534" s="232" t="s">
        <v>1</v>
      </c>
      <c r="F534" s="233" t="s">
        <v>649</v>
      </c>
      <c r="G534" s="230"/>
      <c r="H534" s="234">
        <v>11.9</v>
      </c>
      <c r="I534" s="235"/>
      <c r="J534" s="230"/>
      <c r="K534" s="230"/>
      <c r="L534" s="236"/>
      <c r="M534" s="237"/>
      <c r="N534" s="238"/>
      <c r="O534" s="238"/>
      <c r="P534" s="238"/>
      <c r="Q534" s="238"/>
      <c r="R534" s="238"/>
      <c r="S534" s="238"/>
      <c r="T534" s="239"/>
      <c r="AT534" s="240" t="s">
        <v>141</v>
      </c>
      <c r="AU534" s="240" t="s">
        <v>76</v>
      </c>
      <c r="AV534" s="12" t="s">
        <v>76</v>
      </c>
      <c r="AW534" s="12" t="s">
        <v>30</v>
      </c>
      <c r="AX534" s="12" t="s">
        <v>67</v>
      </c>
      <c r="AY534" s="240" t="s">
        <v>128</v>
      </c>
    </row>
    <row r="535" s="12" customFormat="1">
      <c r="B535" s="229"/>
      <c r="C535" s="230"/>
      <c r="D535" s="231" t="s">
        <v>141</v>
      </c>
      <c r="E535" s="232" t="s">
        <v>1</v>
      </c>
      <c r="F535" s="233" t="s">
        <v>650</v>
      </c>
      <c r="G535" s="230"/>
      <c r="H535" s="234">
        <v>19.800000000000001</v>
      </c>
      <c r="I535" s="235"/>
      <c r="J535" s="230"/>
      <c r="K535" s="230"/>
      <c r="L535" s="236"/>
      <c r="M535" s="237"/>
      <c r="N535" s="238"/>
      <c r="O535" s="238"/>
      <c r="P535" s="238"/>
      <c r="Q535" s="238"/>
      <c r="R535" s="238"/>
      <c r="S535" s="238"/>
      <c r="T535" s="239"/>
      <c r="AT535" s="240" t="s">
        <v>141</v>
      </c>
      <c r="AU535" s="240" t="s">
        <v>76</v>
      </c>
      <c r="AV535" s="12" t="s">
        <v>76</v>
      </c>
      <c r="AW535" s="12" t="s">
        <v>30</v>
      </c>
      <c r="AX535" s="12" t="s">
        <v>67</v>
      </c>
      <c r="AY535" s="240" t="s">
        <v>128</v>
      </c>
    </row>
    <row r="536" s="12" customFormat="1">
      <c r="B536" s="229"/>
      <c r="C536" s="230"/>
      <c r="D536" s="231" t="s">
        <v>141</v>
      </c>
      <c r="E536" s="232" t="s">
        <v>1</v>
      </c>
      <c r="F536" s="233" t="s">
        <v>651</v>
      </c>
      <c r="G536" s="230"/>
      <c r="H536" s="234">
        <v>24</v>
      </c>
      <c r="I536" s="235"/>
      <c r="J536" s="230"/>
      <c r="K536" s="230"/>
      <c r="L536" s="236"/>
      <c r="M536" s="237"/>
      <c r="N536" s="238"/>
      <c r="O536" s="238"/>
      <c r="P536" s="238"/>
      <c r="Q536" s="238"/>
      <c r="R536" s="238"/>
      <c r="S536" s="238"/>
      <c r="T536" s="239"/>
      <c r="AT536" s="240" t="s">
        <v>141</v>
      </c>
      <c r="AU536" s="240" t="s">
        <v>76</v>
      </c>
      <c r="AV536" s="12" t="s">
        <v>76</v>
      </c>
      <c r="AW536" s="12" t="s">
        <v>30</v>
      </c>
      <c r="AX536" s="12" t="s">
        <v>67</v>
      </c>
      <c r="AY536" s="240" t="s">
        <v>128</v>
      </c>
    </row>
    <row r="537" s="12" customFormat="1">
      <c r="B537" s="229"/>
      <c r="C537" s="230"/>
      <c r="D537" s="231" t="s">
        <v>141</v>
      </c>
      <c r="E537" s="232" t="s">
        <v>1</v>
      </c>
      <c r="F537" s="233" t="s">
        <v>652</v>
      </c>
      <c r="G537" s="230"/>
      <c r="H537" s="234">
        <v>28.699999999999999</v>
      </c>
      <c r="I537" s="235"/>
      <c r="J537" s="230"/>
      <c r="K537" s="230"/>
      <c r="L537" s="236"/>
      <c r="M537" s="237"/>
      <c r="N537" s="238"/>
      <c r="O537" s="238"/>
      <c r="P537" s="238"/>
      <c r="Q537" s="238"/>
      <c r="R537" s="238"/>
      <c r="S537" s="238"/>
      <c r="T537" s="239"/>
      <c r="AT537" s="240" t="s">
        <v>141</v>
      </c>
      <c r="AU537" s="240" t="s">
        <v>76</v>
      </c>
      <c r="AV537" s="12" t="s">
        <v>76</v>
      </c>
      <c r="AW537" s="12" t="s">
        <v>30</v>
      </c>
      <c r="AX537" s="12" t="s">
        <v>67</v>
      </c>
      <c r="AY537" s="240" t="s">
        <v>128</v>
      </c>
    </row>
    <row r="538" s="12" customFormat="1">
      <c r="B538" s="229"/>
      <c r="C538" s="230"/>
      <c r="D538" s="231" t="s">
        <v>141</v>
      </c>
      <c r="E538" s="232" t="s">
        <v>1</v>
      </c>
      <c r="F538" s="233" t="s">
        <v>653</v>
      </c>
      <c r="G538" s="230"/>
      <c r="H538" s="234">
        <v>10.5</v>
      </c>
      <c r="I538" s="235"/>
      <c r="J538" s="230"/>
      <c r="K538" s="230"/>
      <c r="L538" s="236"/>
      <c r="M538" s="237"/>
      <c r="N538" s="238"/>
      <c r="O538" s="238"/>
      <c r="P538" s="238"/>
      <c r="Q538" s="238"/>
      <c r="R538" s="238"/>
      <c r="S538" s="238"/>
      <c r="T538" s="239"/>
      <c r="AT538" s="240" t="s">
        <v>141</v>
      </c>
      <c r="AU538" s="240" t="s">
        <v>76</v>
      </c>
      <c r="AV538" s="12" t="s">
        <v>76</v>
      </c>
      <c r="AW538" s="12" t="s">
        <v>30</v>
      </c>
      <c r="AX538" s="12" t="s">
        <v>67</v>
      </c>
      <c r="AY538" s="240" t="s">
        <v>128</v>
      </c>
    </row>
    <row r="539" s="12" customFormat="1">
      <c r="B539" s="229"/>
      <c r="C539" s="230"/>
      <c r="D539" s="231" t="s">
        <v>141</v>
      </c>
      <c r="E539" s="232" t="s">
        <v>1</v>
      </c>
      <c r="F539" s="233" t="s">
        <v>654</v>
      </c>
      <c r="G539" s="230"/>
      <c r="H539" s="234">
        <v>17.5</v>
      </c>
      <c r="I539" s="235"/>
      <c r="J539" s="230"/>
      <c r="K539" s="230"/>
      <c r="L539" s="236"/>
      <c r="M539" s="237"/>
      <c r="N539" s="238"/>
      <c r="O539" s="238"/>
      <c r="P539" s="238"/>
      <c r="Q539" s="238"/>
      <c r="R539" s="238"/>
      <c r="S539" s="238"/>
      <c r="T539" s="239"/>
      <c r="AT539" s="240" t="s">
        <v>141</v>
      </c>
      <c r="AU539" s="240" t="s">
        <v>76</v>
      </c>
      <c r="AV539" s="12" t="s">
        <v>76</v>
      </c>
      <c r="AW539" s="12" t="s">
        <v>30</v>
      </c>
      <c r="AX539" s="12" t="s">
        <v>67</v>
      </c>
      <c r="AY539" s="240" t="s">
        <v>128</v>
      </c>
    </row>
    <row r="540" s="12" customFormat="1">
      <c r="B540" s="229"/>
      <c r="C540" s="230"/>
      <c r="D540" s="231" t="s">
        <v>141</v>
      </c>
      <c r="E540" s="232" t="s">
        <v>1</v>
      </c>
      <c r="F540" s="233" t="s">
        <v>655</v>
      </c>
      <c r="G540" s="230"/>
      <c r="H540" s="234">
        <v>2</v>
      </c>
      <c r="I540" s="235"/>
      <c r="J540" s="230"/>
      <c r="K540" s="230"/>
      <c r="L540" s="236"/>
      <c r="M540" s="237"/>
      <c r="N540" s="238"/>
      <c r="O540" s="238"/>
      <c r="P540" s="238"/>
      <c r="Q540" s="238"/>
      <c r="R540" s="238"/>
      <c r="S540" s="238"/>
      <c r="T540" s="239"/>
      <c r="AT540" s="240" t="s">
        <v>141</v>
      </c>
      <c r="AU540" s="240" t="s">
        <v>76</v>
      </c>
      <c r="AV540" s="12" t="s">
        <v>76</v>
      </c>
      <c r="AW540" s="12" t="s">
        <v>30</v>
      </c>
      <c r="AX540" s="12" t="s">
        <v>67</v>
      </c>
      <c r="AY540" s="240" t="s">
        <v>128</v>
      </c>
    </row>
    <row r="541" s="12" customFormat="1">
      <c r="B541" s="229"/>
      <c r="C541" s="230"/>
      <c r="D541" s="231" t="s">
        <v>141</v>
      </c>
      <c r="E541" s="232" t="s">
        <v>1</v>
      </c>
      <c r="F541" s="233" t="s">
        <v>656</v>
      </c>
      <c r="G541" s="230"/>
      <c r="H541" s="234">
        <v>19.739999999999998</v>
      </c>
      <c r="I541" s="235"/>
      <c r="J541" s="230"/>
      <c r="K541" s="230"/>
      <c r="L541" s="236"/>
      <c r="M541" s="237"/>
      <c r="N541" s="238"/>
      <c r="O541" s="238"/>
      <c r="P541" s="238"/>
      <c r="Q541" s="238"/>
      <c r="R541" s="238"/>
      <c r="S541" s="238"/>
      <c r="T541" s="239"/>
      <c r="AT541" s="240" t="s">
        <v>141</v>
      </c>
      <c r="AU541" s="240" t="s">
        <v>76</v>
      </c>
      <c r="AV541" s="12" t="s">
        <v>76</v>
      </c>
      <c r="AW541" s="12" t="s">
        <v>30</v>
      </c>
      <c r="AX541" s="12" t="s">
        <v>67</v>
      </c>
      <c r="AY541" s="240" t="s">
        <v>128</v>
      </c>
    </row>
    <row r="542" s="12" customFormat="1">
      <c r="B542" s="229"/>
      <c r="C542" s="230"/>
      <c r="D542" s="231" t="s">
        <v>141</v>
      </c>
      <c r="E542" s="232" t="s">
        <v>1</v>
      </c>
      <c r="F542" s="233" t="s">
        <v>657</v>
      </c>
      <c r="G542" s="230"/>
      <c r="H542" s="234">
        <v>8.75</v>
      </c>
      <c r="I542" s="235"/>
      <c r="J542" s="230"/>
      <c r="K542" s="230"/>
      <c r="L542" s="236"/>
      <c r="M542" s="237"/>
      <c r="N542" s="238"/>
      <c r="O542" s="238"/>
      <c r="P542" s="238"/>
      <c r="Q542" s="238"/>
      <c r="R542" s="238"/>
      <c r="S542" s="238"/>
      <c r="T542" s="239"/>
      <c r="AT542" s="240" t="s">
        <v>141</v>
      </c>
      <c r="AU542" s="240" t="s">
        <v>76</v>
      </c>
      <c r="AV542" s="12" t="s">
        <v>76</v>
      </c>
      <c r="AW542" s="12" t="s">
        <v>30</v>
      </c>
      <c r="AX542" s="12" t="s">
        <v>67</v>
      </c>
      <c r="AY542" s="240" t="s">
        <v>128</v>
      </c>
    </row>
    <row r="543" s="12" customFormat="1">
      <c r="B543" s="229"/>
      <c r="C543" s="230"/>
      <c r="D543" s="231" t="s">
        <v>141</v>
      </c>
      <c r="E543" s="232" t="s">
        <v>1</v>
      </c>
      <c r="F543" s="233" t="s">
        <v>658</v>
      </c>
      <c r="G543" s="230"/>
      <c r="H543" s="234">
        <v>37.450000000000003</v>
      </c>
      <c r="I543" s="235"/>
      <c r="J543" s="230"/>
      <c r="K543" s="230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141</v>
      </c>
      <c r="AU543" s="240" t="s">
        <v>76</v>
      </c>
      <c r="AV543" s="12" t="s">
        <v>76</v>
      </c>
      <c r="AW543" s="12" t="s">
        <v>30</v>
      </c>
      <c r="AX543" s="12" t="s">
        <v>67</v>
      </c>
      <c r="AY543" s="240" t="s">
        <v>128</v>
      </c>
    </row>
    <row r="544" s="12" customFormat="1">
      <c r="B544" s="229"/>
      <c r="C544" s="230"/>
      <c r="D544" s="231" t="s">
        <v>141</v>
      </c>
      <c r="E544" s="232" t="s">
        <v>1</v>
      </c>
      <c r="F544" s="233" t="s">
        <v>659</v>
      </c>
      <c r="G544" s="230"/>
      <c r="H544" s="234">
        <v>2</v>
      </c>
      <c r="I544" s="235"/>
      <c r="J544" s="230"/>
      <c r="K544" s="230"/>
      <c r="L544" s="236"/>
      <c r="M544" s="237"/>
      <c r="N544" s="238"/>
      <c r="O544" s="238"/>
      <c r="P544" s="238"/>
      <c r="Q544" s="238"/>
      <c r="R544" s="238"/>
      <c r="S544" s="238"/>
      <c r="T544" s="239"/>
      <c r="AT544" s="240" t="s">
        <v>141</v>
      </c>
      <c r="AU544" s="240" t="s">
        <v>76</v>
      </c>
      <c r="AV544" s="12" t="s">
        <v>76</v>
      </c>
      <c r="AW544" s="12" t="s">
        <v>30</v>
      </c>
      <c r="AX544" s="12" t="s">
        <v>67</v>
      </c>
      <c r="AY544" s="240" t="s">
        <v>128</v>
      </c>
    </row>
    <row r="545" s="13" customFormat="1">
      <c r="B545" s="241"/>
      <c r="C545" s="242"/>
      <c r="D545" s="231" t="s">
        <v>141</v>
      </c>
      <c r="E545" s="243" t="s">
        <v>1</v>
      </c>
      <c r="F545" s="244" t="s">
        <v>143</v>
      </c>
      <c r="G545" s="242"/>
      <c r="H545" s="245">
        <v>1150.3629999999998</v>
      </c>
      <c r="I545" s="246"/>
      <c r="J545" s="242"/>
      <c r="K545" s="242"/>
      <c r="L545" s="247"/>
      <c r="M545" s="248"/>
      <c r="N545" s="249"/>
      <c r="O545" s="249"/>
      <c r="P545" s="249"/>
      <c r="Q545" s="249"/>
      <c r="R545" s="249"/>
      <c r="S545" s="249"/>
      <c r="T545" s="250"/>
      <c r="AT545" s="251" t="s">
        <v>141</v>
      </c>
      <c r="AU545" s="251" t="s">
        <v>76</v>
      </c>
      <c r="AV545" s="13" t="s">
        <v>139</v>
      </c>
      <c r="AW545" s="13" t="s">
        <v>30</v>
      </c>
      <c r="AX545" s="13" t="s">
        <v>67</v>
      </c>
      <c r="AY545" s="251" t="s">
        <v>128</v>
      </c>
    </row>
    <row r="546" s="14" customFormat="1">
      <c r="B546" s="252"/>
      <c r="C546" s="253"/>
      <c r="D546" s="231" t="s">
        <v>141</v>
      </c>
      <c r="E546" s="254" t="s">
        <v>1</v>
      </c>
      <c r="F546" s="255" t="s">
        <v>145</v>
      </c>
      <c r="G546" s="253"/>
      <c r="H546" s="256">
        <v>1150.3629999999998</v>
      </c>
      <c r="I546" s="257"/>
      <c r="J546" s="253"/>
      <c r="K546" s="253"/>
      <c r="L546" s="258"/>
      <c r="M546" s="259"/>
      <c r="N546" s="260"/>
      <c r="O546" s="260"/>
      <c r="P546" s="260"/>
      <c r="Q546" s="260"/>
      <c r="R546" s="260"/>
      <c r="S546" s="260"/>
      <c r="T546" s="261"/>
      <c r="AT546" s="262" t="s">
        <v>141</v>
      </c>
      <c r="AU546" s="262" t="s">
        <v>76</v>
      </c>
      <c r="AV546" s="14" t="s">
        <v>138</v>
      </c>
      <c r="AW546" s="14" t="s">
        <v>30</v>
      </c>
      <c r="AX546" s="14" t="s">
        <v>74</v>
      </c>
      <c r="AY546" s="262" t="s">
        <v>128</v>
      </c>
    </row>
    <row r="547" s="1" customFormat="1" ht="16.5" customHeight="1">
      <c r="B547" s="38"/>
      <c r="C547" s="217" t="s">
        <v>664</v>
      </c>
      <c r="D547" s="217" t="s">
        <v>133</v>
      </c>
      <c r="E547" s="218" t="s">
        <v>665</v>
      </c>
      <c r="F547" s="219" t="s">
        <v>666</v>
      </c>
      <c r="G547" s="220" t="s">
        <v>136</v>
      </c>
      <c r="H547" s="221">
        <v>1150.3630000000001</v>
      </c>
      <c r="I547" s="222"/>
      <c r="J547" s="223">
        <f>ROUND(I547*H547,2)</f>
        <v>0</v>
      </c>
      <c r="K547" s="219" t="s">
        <v>137</v>
      </c>
      <c r="L547" s="43"/>
      <c r="M547" s="224" t="s">
        <v>1</v>
      </c>
      <c r="N547" s="225" t="s">
        <v>38</v>
      </c>
      <c r="O547" s="79"/>
      <c r="P547" s="226">
        <f>O547*H547</f>
        <v>0</v>
      </c>
      <c r="Q547" s="226">
        <v>0.00012999999999999999</v>
      </c>
      <c r="R547" s="226">
        <f>Q547*H547</f>
        <v>0.14954719</v>
      </c>
      <c r="S547" s="226">
        <v>0</v>
      </c>
      <c r="T547" s="227">
        <f>S547*H547</f>
        <v>0</v>
      </c>
      <c r="AR547" s="17" t="s">
        <v>215</v>
      </c>
      <c r="AT547" s="17" t="s">
        <v>133</v>
      </c>
      <c r="AU547" s="17" t="s">
        <v>76</v>
      </c>
      <c r="AY547" s="17" t="s">
        <v>128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74</v>
      </c>
      <c r="BK547" s="228">
        <f>ROUND(I547*H547,2)</f>
        <v>0</v>
      </c>
      <c r="BL547" s="17" t="s">
        <v>215</v>
      </c>
      <c r="BM547" s="17" t="s">
        <v>667</v>
      </c>
    </row>
    <row r="548" s="12" customFormat="1">
      <c r="B548" s="229"/>
      <c r="C548" s="230"/>
      <c r="D548" s="231" t="s">
        <v>141</v>
      </c>
      <c r="E548" s="232" t="s">
        <v>1</v>
      </c>
      <c r="F548" s="233" t="s">
        <v>668</v>
      </c>
      <c r="G548" s="230"/>
      <c r="H548" s="234">
        <v>1150.3630000000001</v>
      </c>
      <c r="I548" s="235"/>
      <c r="J548" s="230"/>
      <c r="K548" s="230"/>
      <c r="L548" s="236"/>
      <c r="M548" s="237"/>
      <c r="N548" s="238"/>
      <c r="O548" s="238"/>
      <c r="P548" s="238"/>
      <c r="Q548" s="238"/>
      <c r="R548" s="238"/>
      <c r="S548" s="238"/>
      <c r="T548" s="239"/>
      <c r="AT548" s="240" t="s">
        <v>141</v>
      </c>
      <c r="AU548" s="240" t="s">
        <v>76</v>
      </c>
      <c r="AV548" s="12" t="s">
        <v>76</v>
      </c>
      <c r="AW548" s="12" t="s">
        <v>30</v>
      </c>
      <c r="AX548" s="12" t="s">
        <v>67</v>
      </c>
      <c r="AY548" s="240" t="s">
        <v>128</v>
      </c>
    </row>
    <row r="549" s="13" customFormat="1">
      <c r="B549" s="241"/>
      <c r="C549" s="242"/>
      <c r="D549" s="231" t="s">
        <v>141</v>
      </c>
      <c r="E549" s="243" t="s">
        <v>1</v>
      </c>
      <c r="F549" s="244" t="s">
        <v>143</v>
      </c>
      <c r="G549" s="242"/>
      <c r="H549" s="245">
        <v>1150.3630000000001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AT549" s="251" t="s">
        <v>141</v>
      </c>
      <c r="AU549" s="251" t="s">
        <v>76</v>
      </c>
      <c r="AV549" s="13" t="s">
        <v>139</v>
      </c>
      <c r="AW549" s="13" t="s">
        <v>30</v>
      </c>
      <c r="AX549" s="13" t="s">
        <v>74</v>
      </c>
      <c r="AY549" s="251" t="s">
        <v>128</v>
      </c>
    </row>
    <row r="550" s="11" customFormat="1" ht="25.92" customHeight="1">
      <c r="B550" s="201"/>
      <c r="C550" s="202"/>
      <c r="D550" s="203" t="s">
        <v>66</v>
      </c>
      <c r="E550" s="204" t="s">
        <v>669</v>
      </c>
      <c r="F550" s="204" t="s">
        <v>670</v>
      </c>
      <c r="G550" s="202"/>
      <c r="H550" s="202"/>
      <c r="I550" s="205"/>
      <c r="J550" s="206">
        <f>BK550</f>
        <v>0</v>
      </c>
      <c r="K550" s="202"/>
      <c r="L550" s="207"/>
      <c r="M550" s="208"/>
      <c r="N550" s="209"/>
      <c r="O550" s="209"/>
      <c r="P550" s="210">
        <f>SUM(P551:P556)</f>
        <v>0</v>
      </c>
      <c r="Q550" s="209"/>
      <c r="R550" s="210">
        <f>SUM(R551:R556)</f>
        <v>0</v>
      </c>
      <c r="S550" s="209"/>
      <c r="T550" s="211">
        <f>SUM(T551:T556)</f>
        <v>0</v>
      </c>
      <c r="AR550" s="212" t="s">
        <v>138</v>
      </c>
      <c r="AT550" s="213" t="s">
        <v>66</v>
      </c>
      <c r="AU550" s="213" t="s">
        <v>67</v>
      </c>
      <c r="AY550" s="212" t="s">
        <v>128</v>
      </c>
      <c r="BK550" s="214">
        <f>SUM(BK551:BK556)</f>
        <v>0</v>
      </c>
    </row>
    <row r="551" s="1" customFormat="1" ht="16.5" customHeight="1">
      <c r="B551" s="38"/>
      <c r="C551" s="217" t="s">
        <v>167</v>
      </c>
      <c r="D551" s="217" t="s">
        <v>133</v>
      </c>
      <c r="E551" s="218" t="s">
        <v>671</v>
      </c>
      <c r="F551" s="219" t="s">
        <v>672</v>
      </c>
      <c r="G551" s="220" t="s">
        <v>196</v>
      </c>
      <c r="H551" s="221">
        <v>30</v>
      </c>
      <c r="I551" s="222"/>
      <c r="J551" s="223">
        <f>ROUND(I551*H551,2)</f>
        <v>0</v>
      </c>
      <c r="K551" s="219" t="s">
        <v>137</v>
      </c>
      <c r="L551" s="43"/>
      <c r="M551" s="224" t="s">
        <v>1</v>
      </c>
      <c r="N551" s="225" t="s">
        <v>38</v>
      </c>
      <c r="O551" s="79"/>
      <c r="P551" s="226">
        <f>O551*H551</f>
        <v>0</v>
      </c>
      <c r="Q551" s="226">
        <v>0</v>
      </c>
      <c r="R551" s="226">
        <f>Q551*H551</f>
        <v>0</v>
      </c>
      <c r="S551" s="226">
        <v>0</v>
      </c>
      <c r="T551" s="227">
        <f>S551*H551</f>
        <v>0</v>
      </c>
      <c r="AR551" s="17" t="s">
        <v>673</v>
      </c>
      <c r="AT551" s="17" t="s">
        <v>133</v>
      </c>
      <c r="AU551" s="17" t="s">
        <v>74</v>
      </c>
      <c r="AY551" s="17" t="s">
        <v>128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74</v>
      </c>
      <c r="BK551" s="228">
        <f>ROUND(I551*H551,2)</f>
        <v>0</v>
      </c>
      <c r="BL551" s="17" t="s">
        <v>673</v>
      </c>
      <c r="BM551" s="17" t="s">
        <v>674</v>
      </c>
    </row>
    <row r="552" s="12" customFormat="1">
      <c r="B552" s="229"/>
      <c r="C552" s="230"/>
      <c r="D552" s="231" t="s">
        <v>141</v>
      </c>
      <c r="E552" s="232" t="s">
        <v>1</v>
      </c>
      <c r="F552" s="233" t="s">
        <v>675</v>
      </c>
      <c r="G552" s="230"/>
      <c r="H552" s="234">
        <v>30</v>
      </c>
      <c r="I552" s="235"/>
      <c r="J552" s="230"/>
      <c r="K552" s="230"/>
      <c r="L552" s="236"/>
      <c r="M552" s="237"/>
      <c r="N552" s="238"/>
      <c r="O552" s="238"/>
      <c r="P552" s="238"/>
      <c r="Q552" s="238"/>
      <c r="R552" s="238"/>
      <c r="S552" s="238"/>
      <c r="T552" s="239"/>
      <c r="AT552" s="240" t="s">
        <v>141</v>
      </c>
      <c r="AU552" s="240" t="s">
        <v>74</v>
      </c>
      <c r="AV552" s="12" t="s">
        <v>76</v>
      </c>
      <c r="AW552" s="12" t="s">
        <v>30</v>
      </c>
      <c r="AX552" s="12" t="s">
        <v>67</v>
      </c>
      <c r="AY552" s="240" t="s">
        <v>128</v>
      </c>
    </row>
    <row r="553" s="13" customFormat="1">
      <c r="B553" s="241"/>
      <c r="C553" s="242"/>
      <c r="D553" s="231" t="s">
        <v>141</v>
      </c>
      <c r="E553" s="243" t="s">
        <v>1</v>
      </c>
      <c r="F553" s="244" t="s">
        <v>143</v>
      </c>
      <c r="G553" s="242"/>
      <c r="H553" s="245">
        <v>30</v>
      </c>
      <c r="I553" s="246"/>
      <c r="J553" s="242"/>
      <c r="K553" s="242"/>
      <c r="L553" s="247"/>
      <c r="M553" s="248"/>
      <c r="N553" s="249"/>
      <c r="O553" s="249"/>
      <c r="P553" s="249"/>
      <c r="Q553" s="249"/>
      <c r="R553" s="249"/>
      <c r="S553" s="249"/>
      <c r="T553" s="250"/>
      <c r="AT553" s="251" t="s">
        <v>141</v>
      </c>
      <c r="AU553" s="251" t="s">
        <v>74</v>
      </c>
      <c r="AV553" s="13" t="s">
        <v>139</v>
      </c>
      <c r="AW553" s="13" t="s">
        <v>30</v>
      </c>
      <c r="AX553" s="13" t="s">
        <v>74</v>
      </c>
      <c r="AY553" s="251" t="s">
        <v>128</v>
      </c>
    </row>
    <row r="554" s="1" customFormat="1" ht="16.5" customHeight="1">
      <c r="B554" s="38"/>
      <c r="C554" s="217" t="s">
        <v>213</v>
      </c>
      <c r="D554" s="217" t="s">
        <v>133</v>
      </c>
      <c r="E554" s="218" t="s">
        <v>676</v>
      </c>
      <c r="F554" s="219" t="s">
        <v>677</v>
      </c>
      <c r="G554" s="220" t="s">
        <v>196</v>
      </c>
      <c r="H554" s="221">
        <v>30</v>
      </c>
      <c r="I554" s="222"/>
      <c r="J554" s="223">
        <f>ROUND(I554*H554,2)</f>
        <v>0</v>
      </c>
      <c r="K554" s="219" t="s">
        <v>137</v>
      </c>
      <c r="L554" s="43"/>
      <c r="M554" s="224" t="s">
        <v>1</v>
      </c>
      <c r="N554" s="225" t="s">
        <v>38</v>
      </c>
      <c r="O554" s="79"/>
      <c r="P554" s="226">
        <f>O554*H554</f>
        <v>0</v>
      </c>
      <c r="Q554" s="226">
        <v>0</v>
      </c>
      <c r="R554" s="226">
        <f>Q554*H554</f>
        <v>0</v>
      </c>
      <c r="S554" s="226">
        <v>0</v>
      </c>
      <c r="T554" s="227">
        <f>S554*H554</f>
        <v>0</v>
      </c>
      <c r="AR554" s="17" t="s">
        <v>673</v>
      </c>
      <c r="AT554" s="17" t="s">
        <v>133</v>
      </c>
      <c r="AU554" s="17" t="s">
        <v>74</v>
      </c>
      <c r="AY554" s="17" t="s">
        <v>128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74</v>
      </c>
      <c r="BK554" s="228">
        <f>ROUND(I554*H554,2)</f>
        <v>0</v>
      </c>
      <c r="BL554" s="17" t="s">
        <v>673</v>
      </c>
      <c r="BM554" s="17" t="s">
        <v>678</v>
      </c>
    </row>
    <row r="555" s="12" customFormat="1">
      <c r="B555" s="229"/>
      <c r="C555" s="230"/>
      <c r="D555" s="231" t="s">
        <v>141</v>
      </c>
      <c r="E555" s="232" t="s">
        <v>1</v>
      </c>
      <c r="F555" s="233" t="s">
        <v>679</v>
      </c>
      <c r="G555" s="230"/>
      <c r="H555" s="234">
        <v>30</v>
      </c>
      <c r="I555" s="235"/>
      <c r="J555" s="230"/>
      <c r="K555" s="230"/>
      <c r="L555" s="236"/>
      <c r="M555" s="237"/>
      <c r="N555" s="238"/>
      <c r="O555" s="238"/>
      <c r="P555" s="238"/>
      <c r="Q555" s="238"/>
      <c r="R555" s="238"/>
      <c r="S555" s="238"/>
      <c r="T555" s="239"/>
      <c r="AT555" s="240" t="s">
        <v>141</v>
      </c>
      <c r="AU555" s="240" t="s">
        <v>74</v>
      </c>
      <c r="AV555" s="12" t="s">
        <v>76</v>
      </c>
      <c r="AW555" s="12" t="s">
        <v>30</v>
      </c>
      <c r="AX555" s="12" t="s">
        <v>67</v>
      </c>
      <c r="AY555" s="240" t="s">
        <v>128</v>
      </c>
    </row>
    <row r="556" s="13" customFormat="1">
      <c r="B556" s="241"/>
      <c r="C556" s="242"/>
      <c r="D556" s="231" t="s">
        <v>141</v>
      </c>
      <c r="E556" s="243" t="s">
        <v>1</v>
      </c>
      <c r="F556" s="244" t="s">
        <v>143</v>
      </c>
      <c r="G556" s="242"/>
      <c r="H556" s="245">
        <v>30</v>
      </c>
      <c r="I556" s="246"/>
      <c r="J556" s="242"/>
      <c r="K556" s="242"/>
      <c r="L556" s="247"/>
      <c r="M556" s="248"/>
      <c r="N556" s="249"/>
      <c r="O556" s="249"/>
      <c r="P556" s="249"/>
      <c r="Q556" s="249"/>
      <c r="R556" s="249"/>
      <c r="S556" s="249"/>
      <c r="T556" s="250"/>
      <c r="AT556" s="251" t="s">
        <v>141</v>
      </c>
      <c r="AU556" s="251" t="s">
        <v>74</v>
      </c>
      <c r="AV556" s="13" t="s">
        <v>139</v>
      </c>
      <c r="AW556" s="13" t="s">
        <v>30</v>
      </c>
      <c r="AX556" s="13" t="s">
        <v>74</v>
      </c>
      <c r="AY556" s="251" t="s">
        <v>128</v>
      </c>
    </row>
    <row r="557" s="11" customFormat="1" ht="25.92" customHeight="1">
      <c r="B557" s="201"/>
      <c r="C557" s="202"/>
      <c r="D557" s="203" t="s">
        <v>66</v>
      </c>
      <c r="E557" s="204" t="s">
        <v>680</v>
      </c>
      <c r="F557" s="204" t="s">
        <v>681</v>
      </c>
      <c r="G557" s="202"/>
      <c r="H557" s="202"/>
      <c r="I557" s="205"/>
      <c r="J557" s="206">
        <f>BK557</f>
        <v>0</v>
      </c>
      <c r="K557" s="202"/>
      <c r="L557" s="207"/>
      <c r="M557" s="208"/>
      <c r="N557" s="209"/>
      <c r="O557" s="209"/>
      <c r="P557" s="210">
        <f>SUM(P558:P576)</f>
        <v>0</v>
      </c>
      <c r="Q557" s="209"/>
      <c r="R557" s="210">
        <f>SUM(R558:R576)</f>
        <v>0</v>
      </c>
      <c r="S557" s="209"/>
      <c r="T557" s="211">
        <f>SUM(T558:T576)</f>
        <v>0</v>
      </c>
      <c r="AR557" s="212" t="s">
        <v>138</v>
      </c>
      <c r="AT557" s="213" t="s">
        <v>66</v>
      </c>
      <c r="AU557" s="213" t="s">
        <v>67</v>
      </c>
      <c r="AY557" s="212" t="s">
        <v>128</v>
      </c>
      <c r="BK557" s="214">
        <f>SUM(BK558:BK576)</f>
        <v>0</v>
      </c>
    </row>
    <row r="558" s="1" customFormat="1" ht="16.5" customHeight="1">
      <c r="B558" s="38"/>
      <c r="C558" s="217" t="s">
        <v>682</v>
      </c>
      <c r="D558" s="217" t="s">
        <v>133</v>
      </c>
      <c r="E558" s="218" t="s">
        <v>683</v>
      </c>
      <c r="F558" s="219" t="s">
        <v>684</v>
      </c>
      <c r="G558" s="220" t="s">
        <v>685</v>
      </c>
      <c r="H558" s="221">
        <v>1</v>
      </c>
      <c r="I558" s="222"/>
      <c r="J558" s="223">
        <f>ROUND(I558*H558,2)</f>
        <v>0</v>
      </c>
      <c r="K558" s="219" t="s">
        <v>1</v>
      </c>
      <c r="L558" s="43"/>
      <c r="M558" s="224" t="s">
        <v>1</v>
      </c>
      <c r="N558" s="225" t="s">
        <v>38</v>
      </c>
      <c r="O558" s="79"/>
      <c r="P558" s="226">
        <f>O558*H558</f>
        <v>0</v>
      </c>
      <c r="Q558" s="226">
        <v>0</v>
      </c>
      <c r="R558" s="226">
        <f>Q558*H558</f>
        <v>0</v>
      </c>
      <c r="S558" s="226">
        <v>0</v>
      </c>
      <c r="T558" s="227">
        <f>S558*H558</f>
        <v>0</v>
      </c>
      <c r="AR558" s="17" t="s">
        <v>686</v>
      </c>
      <c r="AT558" s="17" t="s">
        <v>133</v>
      </c>
      <c r="AU558" s="17" t="s">
        <v>74</v>
      </c>
      <c r="AY558" s="17" t="s">
        <v>128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74</v>
      </c>
      <c r="BK558" s="228">
        <f>ROUND(I558*H558,2)</f>
        <v>0</v>
      </c>
      <c r="BL558" s="17" t="s">
        <v>686</v>
      </c>
      <c r="BM558" s="17" t="s">
        <v>687</v>
      </c>
    </row>
    <row r="559" s="12" customFormat="1">
      <c r="B559" s="229"/>
      <c r="C559" s="230"/>
      <c r="D559" s="231" t="s">
        <v>141</v>
      </c>
      <c r="E559" s="232" t="s">
        <v>1</v>
      </c>
      <c r="F559" s="233" t="s">
        <v>74</v>
      </c>
      <c r="G559" s="230"/>
      <c r="H559" s="234">
        <v>1</v>
      </c>
      <c r="I559" s="235"/>
      <c r="J559" s="230"/>
      <c r="K559" s="230"/>
      <c r="L559" s="236"/>
      <c r="M559" s="237"/>
      <c r="N559" s="238"/>
      <c r="O559" s="238"/>
      <c r="P559" s="238"/>
      <c r="Q559" s="238"/>
      <c r="R559" s="238"/>
      <c r="S559" s="238"/>
      <c r="T559" s="239"/>
      <c r="AT559" s="240" t="s">
        <v>141</v>
      </c>
      <c r="AU559" s="240" t="s">
        <v>74</v>
      </c>
      <c r="AV559" s="12" t="s">
        <v>76</v>
      </c>
      <c r="AW559" s="12" t="s">
        <v>30</v>
      </c>
      <c r="AX559" s="12" t="s">
        <v>67</v>
      </c>
      <c r="AY559" s="240" t="s">
        <v>128</v>
      </c>
    </row>
    <row r="560" s="13" customFormat="1">
      <c r="B560" s="241"/>
      <c r="C560" s="242"/>
      <c r="D560" s="231" t="s">
        <v>141</v>
      </c>
      <c r="E560" s="243" t="s">
        <v>1</v>
      </c>
      <c r="F560" s="244" t="s">
        <v>143</v>
      </c>
      <c r="G560" s="242"/>
      <c r="H560" s="245">
        <v>1</v>
      </c>
      <c r="I560" s="246"/>
      <c r="J560" s="242"/>
      <c r="K560" s="242"/>
      <c r="L560" s="247"/>
      <c r="M560" s="248"/>
      <c r="N560" s="249"/>
      <c r="O560" s="249"/>
      <c r="P560" s="249"/>
      <c r="Q560" s="249"/>
      <c r="R560" s="249"/>
      <c r="S560" s="249"/>
      <c r="T560" s="250"/>
      <c r="AT560" s="251" t="s">
        <v>141</v>
      </c>
      <c r="AU560" s="251" t="s">
        <v>74</v>
      </c>
      <c r="AV560" s="13" t="s">
        <v>139</v>
      </c>
      <c r="AW560" s="13" t="s">
        <v>30</v>
      </c>
      <c r="AX560" s="13" t="s">
        <v>74</v>
      </c>
      <c r="AY560" s="251" t="s">
        <v>128</v>
      </c>
    </row>
    <row r="561" s="1" customFormat="1" ht="16.5" customHeight="1">
      <c r="B561" s="38"/>
      <c r="C561" s="217" t="s">
        <v>220</v>
      </c>
      <c r="D561" s="217" t="s">
        <v>133</v>
      </c>
      <c r="E561" s="218" t="s">
        <v>688</v>
      </c>
      <c r="F561" s="219" t="s">
        <v>689</v>
      </c>
      <c r="G561" s="220" t="s">
        <v>685</v>
      </c>
      <c r="H561" s="221">
        <v>1</v>
      </c>
      <c r="I561" s="222"/>
      <c r="J561" s="223">
        <f>ROUND(I561*H561,2)</f>
        <v>0</v>
      </c>
      <c r="K561" s="219" t="s">
        <v>1</v>
      </c>
      <c r="L561" s="43"/>
      <c r="M561" s="224" t="s">
        <v>1</v>
      </c>
      <c r="N561" s="225" t="s">
        <v>38</v>
      </c>
      <c r="O561" s="79"/>
      <c r="P561" s="226">
        <f>O561*H561</f>
        <v>0</v>
      </c>
      <c r="Q561" s="226">
        <v>0</v>
      </c>
      <c r="R561" s="226">
        <f>Q561*H561</f>
        <v>0</v>
      </c>
      <c r="S561" s="226">
        <v>0</v>
      </c>
      <c r="T561" s="227">
        <f>S561*H561</f>
        <v>0</v>
      </c>
      <c r="AR561" s="17" t="s">
        <v>686</v>
      </c>
      <c r="AT561" s="17" t="s">
        <v>133</v>
      </c>
      <c r="AU561" s="17" t="s">
        <v>74</v>
      </c>
      <c r="AY561" s="17" t="s">
        <v>128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74</v>
      </c>
      <c r="BK561" s="228">
        <f>ROUND(I561*H561,2)</f>
        <v>0</v>
      </c>
      <c r="BL561" s="17" t="s">
        <v>686</v>
      </c>
      <c r="BM561" s="17" t="s">
        <v>690</v>
      </c>
    </row>
    <row r="562" s="12" customFormat="1">
      <c r="B562" s="229"/>
      <c r="C562" s="230"/>
      <c r="D562" s="231" t="s">
        <v>141</v>
      </c>
      <c r="E562" s="232" t="s">
        <v>1</v>
      </c>
      <c r="F562" s="233" t="s">
        <v>74</v>
      </c>
      <c r="G562" s="230"/>
      <c r="H562" s="234">
        <v>1</v>
      </c>
      <c r="I562" s="235"/>
      <c r="J562" s="230"/>
      <c r="K562" s="230"/>
      <c r="L562" s="236"/>
      <c r="M562" s="237"/>
      <c r="N562" s="238"/>
      <c r="O562" s="238"/>
      <c r="P562" s="238"/>
      <c r="Q562" s="238"/>
      <c r="R562" s="238"/>
      <c r="S562" s="238"/>
      <c r="T562" s="239"/>
      <c r="AT562" s="240" t="s">
        <v>141</v>
      </c>
      <c r="AU562" s="240" t="s">
        <v>74</v>
      </c>
      <c r="AV562" s="12" t="s">
        <v>76</v>
      </c>
      <c r="AW562" s="12" t="s">
        <v>30</v>
      </c>
      <c r="AX562" s="12" t="s">
        <v>67</v>
      </c>
      <c r="AY562" s="240" t="s">
        <v>128</v>
      </c>
    </row>
    <row r="563" s="13" customFormat="1">
      <c r="B563" s="241"/>
      <c r="C563" s="242"/>
      <c r="D563" s="231" t="s">
        <v>141</v>
      </c>
      <c r="E563" s="243" t="s">
        <v>1</v>
      </c>
      <c r="F563" s="244" t="s">
        <v>143</v>
      </c>
      <c r="G563" s="242"/>
      <c r="H563" s="245">
        <v>1</v>
      </c>
      <c r="I563" s="246"/>
      <c r="J563" s="242"/>
      <c r="K563" s="242"/>
      <c r="L563" s="247"/>
      <c r="M563" s="248"/>
      <c r="N563" s="249"/>
      <c r="O563" s="249"/>
      <c r="P563" s="249"/>
      <c r="Q563" s="249"/>
      <c r="R563" s="249"/>
      <c r="S563" s="249"/>
      <c r="T563" s="250"/>
      <c r="AT563" s="251" t="s">
        <v>141</v>
      </c>
      <c r="AU563" s="251" t="s">
        <v>74</v>
      </c>
      <c r="AV563" s="13" t="s">
        <v>139</v>
      </c>
      <c r="AW563" s="13" t="s">
        <v>30</v>
      </c>
      <c r="AX563" s="13" t="s">
        <v>74</v>
      </c>
      <c r="AY563" s="251" t="s">
        <v>128</v>
      </c>
    </row>
    <row r="564" s="1" customFormat="1" ht="22.5" customHeight="1">
      <c r="B564" s="38"/>
      <c r="C564" s="217" t="s">
        <v>691</v>
      </c>
      <c r="D564" s="217" t="s">
        <v>133</v>
      </c>
      <c r="E564" s="218" t="s">
        <v>692</v>
      </c>
      <c r="F564" s="219" t="s">
        <v>693</v>
      </c>
      <c r="G564" s="220" t="s">
        <v>202</v>
      </c>
      <c r="H564" s="221">
        <v>7</v>
      </c>
      <c r="I564" s="222"/>
      <c r="J564" s="223">
        <f>ROUND(I564*H564,2)</f>
        <v>0</v>
      </c>
      <c r="K564" s="219" t="s">
        <v>1</v>
      </c>
      <c r="L564" s="43"/>
      <c r="M564" s="224" t="s">
        <v>1</v>
      </c>
      <c r="N564" s="225" t="s">
        <v>38</v>
      </c>
      <c r="O564" s="79"/>
      <c r="P564" s="226">
        <f>O564*H564</f>
        <v>0</v>
      </c>
      <c r="Q564" s="226">
        <v>0</v>
      </c>
      <c r="R564" s="226">
        <f>Q564*H564</f>
        <v>0</v>
      </c>
      <c r="S564" s="226">
        <v>0</v>
      </c>
      <c r="T564" s="227">
        <f>S564*H564</f>
        <v>0</v>
      </c>
      <c r="AR564" s="17" t="s">
        <v>686</v>
      </c>
      <c r="AT564" s="17" t="s">
        <v>133</v>
      </c>
      <c r="AU564" s="17" t="s">
        <v>74</v>
      </c>
      <c r="AY564" s="17" t="s">
        <v>128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74</v>
      </c>
      <c r="BK564" s="228">
        <f>ROUND(I564*H564,2)</f>
        <v>0</v>
      </c>
      <c r="BL564" s="17" t="s">
        <v>686</v>
      </c>
      <c r="BM564" s="17" t="s">
        <v>694</v>
      </c>
    </row>
    <row r="565" s="12" customFormat="1">
      <c r="B565" s="229"/>
      <c r="C565" s="230"/>
      <c r="D565" s="231" t="s">
        <v>141</v>
      </c>
      <c r="E565" s="232" t="s">
        <v>1</v>
      </c>
      <c r="F565" s="233" t="s">
        <v>173</v>
      </c>
      <c r="G565" s="230"/>
      <c r="H565" s="234">
        <v>7</v>
      </c>
      <c r="I565" s="235"/>
      <c r="J565" s="230"/>
      <c r="K565" s="230"/>
      <c r="L565" s="236"/>
      <c r="M565" s="237"/>
      <c r="N565" s="238"/>
      <c r="O565" s="238"/>
      <c r="P565" s="238"/>
      <c r="Q565" s="238"/>
      <c r="R565" s="238"/>
      <c r="S565" s="238"/>
      <c r="T565" s="239"/>
      <c r="AT565" s="240" t="s">
        <v>141</v>
      </c>
      <c r="AU565" s="240" t="s">
        <v>74</v>
      </c>
      <c r="AV565" s="12" t="s">
        <v>76</v>
      </c>
      <c r="AW565" s="12" t="s">
        <v>30</v>
      </c>
      <c r="AX565" s="12" t="s">
        <v>67</v>
      </c>
      <c r="AY565" s="240" t="s">
        <v>128</v>
      </c>
    </row>
    <row r="566" s="13" customFormat="1">
      <c r="B566" s="241"/>
      <c r="C566" s="242"/>
      <c r="D566" s="231" t="s">
        <v>141</v>
      </c>
      <c r="E566" s="243" t="s">
        <v>1</v>
      </c>
      <c r="F566" s="244" t="s">
        <v>143</v>
      </c>
      <c r="G566" s="242"/>
      <c r="H566" s="245">
        <v>7</v>
      </c>
      <c r="I566" s="246"/>
      <c r="J566" s="242"/>
      <c r="K566" s="242"/>
      <c r="L566" s="247"/>
      <c r="M566" s="248"/>
      <c r="N566" s="249"/>
      <c r="O566" s="249"/>
      <c r="P566" s="249"/>
      <c r="Q566" s="249"/>
      <c r="R566" s="249"/>
      <c r="S566" s="249"/>
      <c r="T566" s="250"/>
      <c r="AT566" s="251" t="s">
        <v>141</v>
      </c>
      <c r="AU566" s="251" t="s">
        <v>74</v>
      </c>
      <c r="AV566" s="13" t="s">
        <v>139</v>
      </c>
      <c r="AW566" s="13" t="s">
        <v>30</v>
      </c>
      <c r="AX566" s="13" t="s">
        <v>74</v>
      </c>
      <c r="AY566" s="251" t="s">
        <v>128</v>
      </c>
    </row>
    <row r="567" s="1" customFormat="1" ht="16.5" customHeight="1">
      <c r="B567" s="38"/>
      <c r="C567" s="217" t="s">
        <v>695</v>
      </c>
      <c r="D567" s="217" t="s">
        <v>133</v>
      </c>
      <c r="E567" s="218" t="s">
        <v>696</v>
      </c>
      <c r="F567" s="219" t="s">
        <v>697</v>
      </c>
      <c r="G567" s="220" t="s">
        <v>685</v>
      </c>
      <c r="H567" s="221">
        <v>1</v>
      </c>
      <c r="I567" s="222"/>
      <c r="J567" s="223">
        <f>ROUND(I567*H567,2)</f>
        <v>0</v>
      </c>
      <c r="K567" s="219" t="s">
        <v>1</v>
      </c>
      <c r="L567" s="43"/>
      <c r="M567" s="224" t="s">
        <v>1</v>
      </c>
      <c r="N567" s="225" t="s">
        <v>38</v>
      </c>
      <c r="O567" s="79"/>
      <c r="P567" s="226">
        <f>O567*H567</f>
        <v>0</v>
      </c>
      <c r="Q567" s="226">
        <v>0</v>
      </c>
      <c r="R567" s="226">
        <f>Q567*H567</f>
        <v>0</v>
      </c>
      <c r="S567" s="226">
        <v>0</v>
      </c>
      <c r="T567" s="227">
        <f>S567*H567</f>
        <v>0</v>
      </c>
      <c r="AR567" s="17" t="s">
        <v>686</v>
      </c>
      <c r="AT567" s="17" t="s">
        <v>133</v>
      </c>
      <c r="AU567" s="17" t="s">
        <v>74</v>
      </c>
      <c r="AY567" s="17" t="s">
        <v>128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74</v>
      </c>
      <c r="BK567" s="228">
        <f>ROUND(I567*H567,2)</f>
        <v>0</v>
      </c>
      <c r="BL567" s="17" t="s">
        <v>686</v>
      </c>
      <c r="BM567" s="17" t="s">
        <v>698</v>
      </c>
    </row>
    <row r="568" s="12" customFormat="1">
      <c r="B568" s="229"/>
      <c r="C568" s="230"/>
      <c r="D568" s="231" t="s">
        <v>141</v>
      </c>
      <c r="E568" s="232" t="s">
        <v>1</v>
      </c>
      <c r="F568" s="233" t="s">
        <v>74</v>
      </c>
      <c r="G568" s="230"/>
      <c r="H568" s="234">
        <v>1</v>
      </c>
      <c r="I568" s="235"/>
      <c r="J568" s="230"/>
      <c r="K568" s="230"/>
      <c r="L568" s="236"/>
      <c r="M568" s="237"/>
      <c r="N568" s="238"/>
      <c r="O568" s="238"/>
      <c r="P568" s="238"/>
      <c r="Q568" s="238"/>
      <c r="R568" s="238"/>
      <c r="S568" s="238"/>
      <c r="T568" s="239"/>
      <c r="AT568" s="240" t="s">
        <v>141</v>
      </c>
      <c r="AU568" s="240" t="s">
        <v>74</v>
      </c>
      <c r="AV568" s="12" t="s">
        <v>76</v>
      </c>
      <c r="AW568" s="12" t="s">
        <v>30</v>
      </c>
      <c r="AX568" s="12" t="s">
        <v>67</v>
      </c>
      <c r="AY568" s="240" t="s">
        <v>128</v>
      </c>
    </row>
    <row r="569" s="13" customFormat="1">
      <c r="B569" s="241"/>
      <c r="C569" s="242"/>
      <c r="D569" s="231" t="s">
        <v>141</v>
      </c>
      <c r="E569" s="243" t="s">
        <v>1</v>
      </c>
      <c r="F569" s="244" t="s">
        <v>143</v>
      </c>
      <c r="G569" s="242"/>
      <c r="H569" s="245">
        <v>1</v>
      </c>
      <c r="I569" s="246"/>
      <c r="J569" s="242"/>
      <c r="K569" s="242"/>
      <c r="L569" s="247"/>
      <c r="M569" s="248"/>
      <c r="N569" s="249"/>
      <c r="O569" s="249"/>
      <c r="P569" s="249"/>
      <c r="Q569" s="249"/>
      <c r="R569" s="249"/>
      <c r="S569" s="249"/>
      <c r="T569" s="250"/>
      <c r="AT569" s="251" t="s">
        <v>141</v>
      </c>
      <c r="AU569" s="251" t="s">
        <v>74</v>
      </c>
      <c r="AV569" s="13" t="s">
        <v>139</v>
      </c>
      <c r="AW569" s="13" t="s">
        <v>30</v>
      </c>
      <c r="AX569" s="13" t="s">
        <v>74</v>
      </c>
      <c r="AY569" s="251" t="s">
        <v>128</v>
      </c>
    </row>
    <row r="570" s="1" customFormat="1" ht="16.5" customHeight="1">
      <c r="B570" s="38"/>
      <c r="C570" s="217" t="s">
        <v>699</v>
      </c>
      <c r="D570" s="217" t="s">
        <v>133</v>
      </c>
      <c r="E570" s="218" t="s">
        <v>700</v>
      </c>
      <c r="F570" s="219" t="s">
        <v>701</v>
      </c>
      <c r="G570" s="220" t="s">
        <v>685</v>
      </c>
      <c r="H570" s="221">
        <v>1</v>
      </c>
      <c r="I570" s="222"/>
      <c r="J570" s="223">
        <f>ROUND(I570*H570,2)</f>
        <v>0</v>
      </c>
      <c r="K570" s="219" t="s">
        <v>1</v>
      </c>
      <c r="L570" s="43"/>
      <c r="M570" s="224" t="s">
        <v>1</v>
      </c>
      <c r="N570" s="225" t="s">
        <v>38</v>
      </c>
      <c r="O570" s="79"/>
      <c r="P570" s="226">
        <f>O570*H570</f>
        <v>0</v>
      </c>
      <c r="Q570" s="226">
        <v>0</v>
      </c>
      <c r="R570" s="226">
        <f>Q570*H570</f>
        <v>0</v>
      </c>
      <c r="S570" s="226">
        <v>0</v>
      </c>
      <c r="T570" s="227">
        <f>S570*H570</f>
        <v>0</v>
      </c>
      <c r="AR570" s="17" t="s">
        <v>686</v>
      </c>
      <c r="AT570" s="17" t="s">
        <v>133</v>
      </c>
      <c r="AU570" s="17" t="s">
        <v>74</v>
      </c>
      <c r="AY570" s="17" t="s">
        <v>128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74</v>
      </c>
      <c r="BK570" s="228">
        <f>ROUND(I570*H570,2)</f>
        <v>0</v>
      </c>
      <c r="BL570" s="17" t="s">
        <v>686</v>
      </c>
      <c r="BM570" s="17" t="s">
        <v>702</v>
      </c>
    </row>
    <row r="571" s="12" customFormat="1">
      <c r="B571" s="229"/>
      <c r="C571" s="230"/>
      <c r="D571" s="231" t="s">
        <v>141</v>
      </c>
      <c r="E571" s="232" t="s">
        <v>1</v>
      </c>
      <c r="F571" s="233" t="s">
        <v>74</v>
      </c>
      <c r="G571" s="230"/>
      <c r="H571" s="234">
        <v>1</v>
      </c>
      <c r="I571" s="235"/>
      <c r="J571" s="230"/>
      <c r="K571" s="230"/>
      <c r="L571" s="236"/>
      <c r="M571" s="237"/>
      <c r="N571" s="238"/>
      <c r="O571" s="238"/>
      <c r="P571" s="238"/>
      <c r="Q571" s="238"/>
      <c r="R571" s="238"/>
      <c r="S571" s="238"/>
      <c r="T571" s="239"/>
      <c r="AT571" s="240" t="s">
        <v>141</v>
      </c>
      <c r="AU571" s="240" t="s">
        <v>74</v>
      </c>
      <c r="AV571" s="12" t="s">
        <v>76</v>
      </c>
      <c r="AW571" s="12" t="s">
        <v>30</v>
      </c>
      <c r="AX571" s="12" t="s">
        <v>74</v>
      </c>
      <c r="AY571" s="240" t="s">
        <v>128</v>
      </c>
    </row>
    <row r="572" s="1" customFormat="1" ht="16.5" customHeight="1">
      <c r="B572" s="38"/>
      <c r="C572" s="217" t="s">
        <v>703</v>
      </c>
      <c r="D572" s="217" t="s">
        <v>133</v>
      </c>
      <c r="E572" s="218" t="s">
        <v>704</v>
      </c>
      <c r="F572" s="219" t="s">
        <v>705</v>
      </c>
      <c r="G572" s="220" t="s">
        <v>685</v>
      </c>
      <c r="H572" s="221">
        <v>1</v>
      </c>
      <c r="I572" s="222"/>
      <c r="J572" s="223">
        <f>ROUND(I572*H572,2)</f>
        <v>0</v>
      </c>
      <c r="K572" s="219" t="s">
        <v>1</v>
      </c>
      <c r="L572" s="43"/>
      <c r="M572" s="224" t="s">
        <v>1</v>
      </c>
      <c r="N572" s="225" t="s">
        <v>38</v>
      </c>
      <c r="O572" s="79"/>
      <c r="P572" s="226">
        <f>O572*H572</f>
        <v>0</v>
      </c>
      <c r="Q572" s="226">
        <v>0</v>
      </c>
      <c r="R572" s="226">
        <f>Q572*H572</f>
        <v>0</v>
      </c>
      <c r="S572" s="226">
        <v>0</v>
      </c>
      <c r="T572" s="227">
        <f>S572*H572</f>
        <v>0</v>
      </c>
      <c r="AR572" s="17" t="s">
        <v>686</v>
      </c>
      <c r="AT572" s="17" t="s">
        <v>133</v>
      </c>
      <c r="AU572" s="17" t="s">
        <v>74</v>
      </c>
      <c r="AY572" s="17" t="s">
        <v>128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74</v>
      </c>
      <c r="BK572" s="228">
        <f>ROUND(I572*H572,2)</f>
        <v>0</v>
      </c>
      <c r="BL572" s="17" t="s">
        <v>686</v>
      </c>
      <c r="BM572" s="17" t="s">
        <v>706</v>
      </c>
    </row>
    <row r="573" s="12" customFormat="1">
      <c r="B573" s="229"/>
      <c r="C573" s="230"/>
      <c r="D573" s="231" t="s">
        <v>141</v>
      </c>
      <c r="E573" s="232" t="s">
        <v>1</v>
      </c>
      <c r="F573" s="233" t="s">
        <v>74</v>
      </c>
      <c r="G573" s="230"/>
      <c r="H573" s="234">
        <v>1</v>
      </c>
      <c r="I573" s="235"/>
      <c r="J573" s="230"/>
      <c r="K573" s="230"/>
      <c r="L573" s="236"/>
      <c r="M573" s="237"/>
      <c r="N573" s="238"/>
      <c r="O573" s="238"/>
      <c r="P573" s="238"/>
      <c r="Q573" s="238"/>
      <c r="R573" s="238"/>
      <c r="S573" s="238"/>
      <c r="T573" s="239"/>
      <c r="AT573" s="240" t="s">
        <v>141</v>
      </c>
      <c r="AU573" s="240" t="s">
        <v>74</v>
      </c>
      <c r="AV573" s="12" t="s">
        <v>76</v>
      </c>
      <c r="AW573" s="12" t="s">
        <v>30</v>
      </c>
      <c r="AX573" s="12" t="s">
        <v>74</v>
      </c>
      <c r="AY573" s="240" t="s">
        <v>128</v>
      </c>
    </row>
    <row r="574" s="1" customFormat="1" ht="22.5" customHeight="1">
      <c r="B574" s="38"/>
      <c r="C574" s="217" t="s">
        <v>707</v>
      </c>
      <c r="D574" s="217" t="s">
        <v>133</v>
      </c>
      <c r="E574" s="218" t="s">
        <v>708</v>
      </c>
      <c r="F574" s="219" t="s">
        <v>709</v>
      </c>
      <c r="G574" s="220" t="s">
        <v>685</v>
      </c>
      <c r="H574" s="221">
        <v>1</v>
      </c>
      <c r="I574" s="222"/>
      <c r="J574" s="223">
        <f>ROUND(I574*H574,2)</f>
        <v>0</v>
      </c>
      <c r="K574" s="219" t="s">
        <v>1</v>
      </c>
      <c r="L574" s="43"/>
      <c r="M574" s="224" t="s">
        <v>1</v>
      </c>
      <c r="N574" s="225" t="s">
        <v>38</v>
      </c>
      <c r="O574" s="79"/>
      <c r="P574" s="226">
        <f>O574*H574</f>
        <v>0</v>
      </c>
      <c r="Q574" s="226">
        <v>0</v>
      </c>
      <c r="R574" s="226">
        <f>Q574*H574</f>
        <v>0</v>
      </c>
      <c r="S574" s="226">
        <v>0</v>
      </c>
      <c r="T574" s="227">
        <f>S574*H574</f>
        <v>0</v>
      </c>
      <c r="AR574" s="17" t="s">
        <v>686</v>
      </c>
      <c r="AT574" s="17" t="s">
        <v>133</v>
      </c>
      <c r="AU574" s="17" t="s">
        <v>74</v>
      </c>
      <c r="AY574" s="17" t="s">
        <v>128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74</v>
      </c>
      <c r="BK574" s="228">
        <f>ROUND(I574*H574,2)</f>
        <v>0</v>
      </c>
      <c r="BL574" s="17" t="s">
        <v>686</v>
      </c>
      <c r="BM574" s="17" t="s">
        <v>710</v>
      </c>
    </row>
    <row r="575" s="12" customFormat="1">
      <c r="B575" s="229"/>
      <c r="C575" s="230"/>
      <c r="D575" s="231" t="s">
        <v>141</v>
      </c>
      <c r="E575" s="232" t="s">
        <v>1</v>
      </c>
      <c r="F575" s="233" t="s">
        <v>711</v>
      </c>
      <c r="G575" s="230"/>
      <c r="H575" s="234">
        <v>1</v>
      </c>
      <c r="I575" s="235"/>
      <c r="J575" s="230"/>
      <c r="K575" s="230"/>
      <c r="L575" s="236"/>
      <c r="M575" s="237"/>
      <c r="N575" s="238"/>
      <c r="O575" s="238"/>
      <c r="P575" s="238"/>
      <c r="Q575" s="238"/>
      <c r="R575" s="238"/>
      <c r="S575" s="238"/>
      <c r="T575" s="239"/>
      <c r="AT575" s="240" t="s">
        <v>141</v>
      </c>
      <c r="AU575" s="240" t="s">
        <v>74</v>
      </c>
      <c r="AV575" s="12" t="s">
        <v>76</v>
      </c>
      <c r="AW575" s="12" t="s">
        <v>30</v>
      </c>
      <c r="AX575" s="12" t="s">
        <v>67</v>
      </c>
      <c r="AY575" s="240" t="s">
        <v>128</v>
      </c>
    </row>
    <row r="576" s="13" customFormat="1">
      <c r="B576" s="241"/>
      <c r="C576" s="242"/>
      <c r="D576" s="231" t="s">
        <v>141</v>
      </c>
      <c r="E576" s="243" t="s">
        <v>1</v>
      </c>
      <c r="F576" s="244" t="s">
        <v>143</v>
      </c>
      <c r="G576" s="242"/>
      <c r="H576" s="245">
        <v>1</v>
      </c>
      <c r="I576" s="246"/>
      <c r="J576" s="242"/>
      <c r="K576" s="242"/>
      <c r="L576" s="247"/>
      <c r="M576" s="283"/>
      <c r="N576" s="284"/>
      <c r="O576" s="284"/>
      <c r="P576" s="284"/>
      <c r="Q576" s="284"/>
      <c r="R576" s="284"/>
      <c r="S576" s="284"/>
      <c r="T576" s="285"/>
      <c r="AT576" s="251" t="s">
        <v>141</v>
      </c>
      <c r="AU576" s="251" t="s">
        <v>74</v>
      </c>
      <c r="AV576" s="13" t="s">
        <v>139</v>
      </c>
      <c r="AW576" s="13" t="s">
        <v>30</v>
      </c>
      <c r="AX576" s="13" t="s">
        <v>74</v>
      </c>
      <c r="AY576" s="251" t="s">
        <v>128</v>
      </c>
    </row>
    <row r="577" s="1" customFormat="1" ht="6.96" customHeight="1">
      <c r="B577" s="57"/>
      <c r="C577" s="58"/>
      <c r="D577" s="58"/>
      <c r="E577" s="58"/>
      <c r="F577" s="58"/>
      <c r="G577" s="58"/>
      <c r="H577" s="58"/>
      <c r="I577" s="167"/>
      <c r="J577" s="58"/>
      <c r="K577" s="58"/>
      <c r="L577" s="43"/>
    </row>
  </sheetData>
  <sheetProtection sheet="1" autoFilter="0" formatColumns="0" formatRows="0" objects="1" scenarios="1" spinCount="100000" saltValue="GTX2E9xW3E8spt+bvgkXsN1j77yttnQQbVWKJZF/0HcjYBp3HZ3JhrjA4SHeJLmxULuN99T8Tst6e9sNdz4vKw==" hashValue="N9GnjBX1aFRIVSJ6pshMTVRYZ3SL+tUS2/BWAGS3+ANR8qG46ZyJbIeq6K+7mXn0tgsvr993n+z/jajGj4HPOw==" algorithmName="SHA-512" password="CC35"/>
  <autoFilter ref="C96:K576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82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76</v>
      </c>
    </row>
    <row r="4" ht="24.96" customHeight="1">
      <c r="B4" s="20"/>
      <c r="D4" s="140" t="s">
        <v>87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ZŠ Bezručova - střešní plášt</v>
      </c>
      <c r="F7" s="141"/>
      <c r="G7" s="141"/>
      <c r="H7" s="141"/>
      <c r="L7" s="20"/>
    </row>
    <row r="8" ht="12" customHeight="1">
      <c r="B8" s="20"/>
      <c r="D8" s="141" t="s">
        <v>88</v>
      </c>
      <c r="L8" s="20"/>
    </row>
    <row r="9" s="1" customFormat="1" ht="16.5" customHeight="1">
      <c r="B9" s="43"/>
      <c r="E9" s="142" t="s">
        <v>89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712</v>
      </c>
      <c r="I10" s="143"/>
      <c r="L10" s="43"/>
    </row>
    <row r="11" s="1" customFormat="1" ht="36.96" customHeight="1">
      <c r="B11" s="43"/>
      <c r="E11" s="144" t="s">
        <v>713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18</v>
      </c>
      <c r="F13" s="17" t="s">
        <v>1</v>
      </c>
      <c r="I13" s="145" t="s">
        <v>19</v>
      </c>
      <c r="J13" s="17" t="s">
        <v>1</v>
      </c>
      <c r="L13" s="43"/>
    </row>
    <row r="14" s="1" customFormat="1" ht="12" customHeight="1">
      <c r="B14" s="43"/>
      <c r="D14" s="141" t="s">
        <v>20</v>
      </c>
      <c r="F14" s="17" t="s">
        <v>21</v>
      </c>
      <c r="I14" s="145" t="s">
        <v>22</v>
      </c>
      <c r="J14" s="146" t="str">
        <f>'Rekapitulace stavby'!AN8</f>
        <v>13. 2. 2019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24</v>
      </c>
      <c r="I16" s="145" t="s">
        <v>25</v>
      </c>
      <c r="J16" s="17" t="str">
        <f>IF('Rekapitulace stavby'!AN10="","",'Rekapitulace stavby'!AN10)</f>
        <v/>
      </c>
      <c r="L16" s="43"/>
    </row>
    <row r="17" s="1" customFormat="1" ht="18" customHeight="1">
      <c r="B17" s="43"/>
      <c r="E17" s="17" t="str">
        <f>IF('Rekapitulace stavby'!E11="","",'Rekapitulace stavby'!E11)</f>
        <v xml:space="preserve"> </v>
      </c>
      <c r="I17" s="145" t="s">
        <v>26</v>
      </c>
      <c r="J17" s="17" t="str">
        <f>IF('Rekapitulace stavby'!AN11="","",'Rekapitulace stavby'!AN11)</f>
        <v/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27</v>
      </c>
      <c r="I19" s="145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26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29</v>
      </c>
      <c r="I22" s="145" t="s">
        <v>25</v>
      </c>
      <c r="J22" s="17" t="str">
        <f>IF('Rekapitulace stavby'!AN16="","",'Rekapitulace stavby'!AN16)</f>
        <v/>
      </c>
      <c r="L22" s="43"/>
    </row>
    <row r="23" s="1" customFormat="1" ht="18" customHeight="1">
      <c r="B23" s="43"/>
      <c r="E23" s="17" t="str">
        <f>IF('Rekapitulace stavby'!E17="","",'Rekapitulace stavby'!E17)</f>
        <v xml:space="preserve"> </v>
      </c>
      <c r="I23" s="145" t="s">
        <v>26</v>
      </c>
      <c r="J23" s="17" t="str">
        <f>IF('Rekapitulace stavby'!AN17="","",'Rekapitulace stavby'!AN17)</f>
        <v/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31</v>
      </c>
      <c r="I25" s="145" t="s">
        <v>25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26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32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33</v>
      </c>
      <c r="I32" s="143"/>
      <c r="J32" s="152">
        <f>ROUND(J91,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35</v>
      </c>
      <c r="I34" s="154" t="s">
        <v>34</v>
      </c>
      <c r="J34" s="153" t="s">
        <v>36</v>
      </c>
      <c r="L34" s="43"/>
    </row>
    <row r="35" s="1" customFormat="1" ht="14.4" customHeight="1">
      <c r="B35" s="43"/>
      <c r="D35" s="141" t="s">
        <v>37</v>
      </c>
      <c r="E35" s="141" t="s">
        <v>38</v>
      </c>
      <c r="F35" s="155">
        <f>ROUND((SUM(BE91:BE153)),  2)</f>
        <v>0</v>
      </c>
      <c r="I35" s="156">
        <v>0.20999999999999999</v>
      </c>
      <c r="J35" s="155">
        <f>ROUND(((SUM(BE91:BE153))*I35),  2)</f>
        <v>0</v>
      </c>
      <c r="L35" s="43"/>
    </row>
    <row r="36" s="1" customFormat="1" ht="14.4" customHeight="1">
      <c r="B36" s="43"/>
      <c r="E36" s="141" t="s">
        <v>39</v>
      </c>
      <c r="F36" s="155">
        <f>ROUND((SUM(BF91:BF153)),  2)</f>
        <v>0</v>
      </c>
      <c r="I36" s="156">
        <v>0.14999999999999999</v>
      </c>
      <c r="J36" s="155">
        <f>ROUND(((SUM(BF91:BF153))*I36),  2)</f>
        <v>0</v>
      </c>
      <c r="L36" s="43"/>
    </row>
    <row r="37" hidden="1" s="1" customFormat="1" ht="14.4" customHeight="1">
      <c r="B37" s="43"/>
      <c r="E37" s="141" t="s">
        <v>40</v>
      </c>
      <c r="F37" s="155">
        <f>ROUND((SUM(BG91:BG153)),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41</v>
      </c>
      <c r="F38" s="155">
        <f>ROUND((SUM(BH91:BH153)),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42</v>
      </c>
      <c r="F39" s="155">
        <f>ROUND((SUM(BI91:BI153)),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90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ZŠ Bezručova - střešní plášt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88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89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712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VON_1.etapa - Vedlejší a ostatní náklady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20</v>
      </c>
      <c r="D56" s="39"/>
      <c r="E56" s="39"/>
      <c r="F56" s="27" t="str">
        <f>F14</f>
        <v xml:space="preserve"> </v>
      </c>
      <c r="G56" s="39"/>
      <c r="H56" s="39"/>
      <c r="I56" s="145" t="s">
        <v>22</v>
      </c>
      <c r="J56" s="67" t="str">
        <f>IF(J14="","",J14)</f>
        <v>13. 2. 2019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24</v>
      </c>
      <c r="D58" s="39"/>
      <c r="E58" s="39"/>
      <c r="F58" s="27" t="str">
        <f>E17</f>
        <v xml:space="preserve"> </v>
      </c>
      <c r="G58" s="39"/>
      <c r="H58" s="39"/>
      <c r="I58" s="145" t="s">
        <v>29</v>
      </c>
      <c r="J58" s="36" t="str">
        <f>E23</f>
        <v xml:space="preserve"> </v>
      </c>
      <c r="K58" s="39"/>
      <c r="L58" s="43"/>
    </row>
    <row r="59" s="1" customFormat="1" ht="13.65" customHeight="1">
      <c r="B59" s="38"/>
      <c r="C59" s="32" t="s">
        <v>27</v>
      </c>
      <c r="D59" s="39"/>
      <c r="E59" s="39"/>
      <c r="F59" s="27" t="str">
        <f>IF(E20="","",E20)</f>
        <v>Vyplň údaj</v>
      </c>
      <c r="G59" s="39"/>
      <c r="H59" s="39"/>
      <c r="I59" s="145" t="s">
        <v>31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91</v>
      </c>
      <c r="D61" s="173"/>
      <c r="E61" s="173"/>
      <c r="F61" s="173"/>
      <c r="G61" s="173"/>
      <c r="H61" s="173"/>
      <c r="I61" s="174"/>
      <c r="J61" s="175" t="s">
        <v>92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93</v>
      </c>
      <c r="D63" s="39"/>
      <c r="E63" s="39"/>
      <c r="F63" s="39"/>
      <c r="G63" s="39"/>
      <c r="H63" s="39"/>
      <c r="I63" s="143"/>
      <c r="J63" s="98">
        <f>J91</f>
        <v>0</v>
      </c>
      <c r="K63" s="39"/>
      <c r="L63" s="43"/>
      <c r="AU63" s="17" t="s">
        <v>94</v>
      </c>
    </row>
    <row r="64" s="8" customFormat="1" ht="24.96" customHeight="1">
      <c r="B64" s="177"/>
      <c r="C64" s="178"/>
      <c r="D64" s="179" t="s">
        <v>714</v>
      </c>
      <c r="E64" s="180"/>
      <c r="F64" s="180"/>
      <c r="G64" s="180"/>
      <c r="H64" s="180"/>
      <c r="I64" s="181"/>
      <c r="J64" s="182">
        <f>J92</f>
        <v>0</v>
      </c>
      <c r="K64" s="178"/>
      <c r="L64" s="183"/>
    </row>
    <row r="65" s="9" customFormat="1" ht="19.92" customHeight="1">
      <c r="B65" s="184"/>
      <c r="C65" s="122"/>
      <c r="D65" s="185" t="s">
        <v>715</v>
      </c>
      <c r="E65" s="186"/>
      <c r="F65" s="186"/>
      <c r="G65" s="186"/>
      <c r="H65" s="186"/>
      <c r="I65" s="187"/>
      <c r="J65" s="188">
        <f>J93</f>
        <v>0</v>
      </c>
      <c r="K65" s="122"/>
      <c r="L65" s="189"/>
    </row>
    <row r="66" s="9" customFormat="1" ht="19.92" customHeight="1">
      <c r="B66" s="184"/>
      <c r="C66" s="122"/>
      <c r="D66" s="185" t="s">
        <v>716</v>
      </c>
      <c r="E66" s="186"/>
      <c r="F66" s="186"/>
      <c r="G66" s="186"/>
      <c r="H66" s="186"/>
      <c r="I66" s="187"/>
      <c r="J66" s="188">
        <f>J97</f>
        <v>0</v>
      </c>
      <c r="K66" s="122"/>
      <c r="L66" s="189"/>
    </row>
    <row r="67" s="9" customFormat="1" ht="19.92" customHeight="1">
      <c r="B67" s="184"/>
      <c r="C67" s="122"/>
      <c r="D67" s="185" t="s">
        <v>717</v>
      </c>
      <c r="E67" s="186"/>
      <c r="F67" s="186"/>
      <c r="G67" s="186"/>
      <c r="H67" s="186"/>
      <c r="I67" s="187"/>
      <c r="J67" s="188">
        <f>J106</f>
        <v>0</v>
      </c>
      <c r="K67" s="122"/>
      <c r="L67" s="189"/>
    </row>
    <row r="68" s="8" customFormat="1" ht="24.96" customHeight="1">
      <c r="B68" s="177"/>
      <c r="C68" s="178"/>
      <c r="D68" s="179" t="s">
        <v>718</v>
      </c>
      <c r="E68" s="180"/>
      <c r="F68" s="180"/>
      <c r="G68" s="180"/>
      <c r="H68" s="180"/>
      <c r="I68" s="181"/>
      <c r="J68" s="182">
        <f>J111</f>
        <v>0</v>
      </c>
      <c r="K68" s="178"/>
      <c r="L68" s="183"/>
    </row>
    <row r="69" s="8" customFormat="1" ht="24.96" customHeight="1">
      <c r="B69" s="177"/>
      <c r="C69" s="178"/>
      <c r="D69" s="179" t="s">
        <v>719</v>
      </c>
      <c r="E69" s="180"/>
      <c r="F69" s="180"/>
      <c r="G69" s="180"/>
      <c r="H69" s="180"/>
      <c r="I69" s="181"/>
      <c r="J69" s="182">
        <f>J150</f>
        <v>0</v>
      </c>
      <c r="K69" s="178"/>
      <c r="L69" s="183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113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ZŠ Bezručova - střešní plášt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88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171" t="s">
        <v>89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712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E11</f>
        <v>VON_1.etapa - Vedlejší a ostatní náklady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20</v>
      </c>
      <c r="D85" s="39"/>
      <c r="E85" s="39"/>
      <c r="F85" s="27" t="str">
        <f>F14</f>
        <v xml:space="preserve"> </v>
      </c>
      <c r="G85" s="39"/>
      <c r="H85" s="39"/>
      <c r="I85" s="145" t="s">
        <v>22</v>
      </c>
      <c r="J85" s="67" t="str">
        <f>IF(J14="","",J14)</f>
        <v>13. 2. 2019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24</v>
      </c>
      <c r="D87" s="39"/>
      <c r="E87" s="39"/>
      <c r="F87" s="27" t="str">
        <f>E17</f>
        <v xml:space="preserve"> </v>
      </c>
      <c r="G87" s="39"/>
      <c r="H87" s="39"/>
      <c r="I87" s="145" t="s">
        <v>29</v>
      </c>
      <c r="J87" s="36" t="str">
        <f>E23</f>
        <v xml:space="preserve"> </v>
      </c>
      <c r="K87" s="39"/>
      <c r="L87" s="43"/>
    </row>
    <row r="88" s="1" customFormat="1" ht="13.65" customHeight="1">
      <c r="B88" s="38"/>
      <c r="C88" s="32" t="s">
        <v>27</v>
      </c>
      <c r="D88" s="39"/>
      <c r="E88" s="39"/>
      <c r="F88" s="27" t="str">
        <f>IF(E20="","",E20)</f>
        <v>Vyplň údaj</v>
      </c>
      <c r="G88" s="39"/>
      <c r="H88" s="39"/>
      <c r="I88" s="145" t="s">
        <v>31</v>
      </c>
      <c r="J88" s="36" t="str">
        <f>E26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10" customFormat="1" ht="29.28" customHeight="1">
      <c r="B90" s="190"/>
      <c r="C90" s="191" t="s">
        <v>114</v>
      </c>
      <c r="D90" s="192" t="s">
        <v>52</v>
      </c>
      <c r="E90" s="192" t="s">
        <v>48</v>
      </c>
      <c r="F90" s="192" t="s">
        <v>49</v>
      </c>
      <c r="G90" s="192" t="s">
        <v>115</v>
      </c>
      <c r="H90" s="192" t="s">
        <v>116</v>
      </c>
      <c r="I90" s="193" t="s">
        <v>117</v>
      </c>
      <c r="J90" s="194" t="s">
        <v>92</v>
      </c>
      <c r="K90" s="195" t="s">
        <v>118</v>
      </c>
      <c r="L90" s="196"/>
      <c r="M90" s="88" t="s">
        <v>1</v>
      </c>
      <c r="N90" s="89" t="s">
        <v>37</v>
      </c>
      <c r="O90" s="89" t="s">
        <v>119</v>
      </c>
      <c r="P90" s="89" t="s">
        <v>120</v>
      </c>
      <c r="Q90" s="89" t="s">
        <v>121</v>
      </c>
      <c r="R90" s="89" t="s">
        <v>122</v>
      </c>
      <c r="S90" s="89" t="s">
        <v>123</v>
      </c>
      <c r="T90" s="90" t="s">
        <v>124</v>
      </c>
    </row>
    <row r="91" s="1" customFormat="1" ht="22.8" customHeight="1">
      <c r="B91" s="38"/>
      <c r="C91" s="95" t="s">
        <v>125</v>
      </c>
      <c r="D91" s="39"/>
      <c r="E91" s="39"/>
      <c r="F91" s="39"/>
      <c r="G91" s="39"/>
      <c r="H91" s="39"/>
      <c r="I91" s="143"/>
      <c r="J91" s="197">
        <f>BK91</f>
        <v>0</v>
      </c>
      <c r="K91" s="39"/>
      <c r="L91" s="43"/>
      <c r="M91" s="91"/>
      <c r="N91" s="92"/>
      <c r="O91" s="92"/>
      <c r="P91" s="198">
        <f>P92+P111+P150</f>
        <v>0</v>
      </c>
      <c r="Q91" s="92"/>
      <c r="R91" s="198">
        <f>R92+R111+R150</f>
        <v>0</v>
      </c>
      <c r="S91" s="92"/>
      <c r="T91" s="199">
        <f>T92+T111+T150</f>
        <v>0</v>
      </c>
      <c r="AT91" s="17" t="s">
        <v>66</v>
      </c>
      <c r="AU91" s="17" t="s">
        <v>94</v>
      </c>
      <c r="BK91" s="200">
        <f>BK92+BK111+BK150</f>
        <v>0</v>
      </c>
    </row>
    <row r="92" s="11" customFormat="1" ht="25.92" customHeight="1">
      <c r="B92" s="201"/>
      <c r="C92" s="202"/>
      <c r="D92" s="203" t="s">
        <v>66</v>
      </c>
      <c r="E92" s="204" t="s">
        <v>720</v>
      </c>
      <c r="F92" s="204" t="s">
        <v>721</v>
      </c>
      <c r="G92" s="202"/>
      <c r="H92" s="202"/>
      <c r="I92" s="205"/>
      <c r="J92" s="206">
        <f>BK92</f>
        <v>0</v>
      </c>
      <c r="K92" s="202"/>
      <c r="L92" s="207"/>
      <c r="M92" s="208"/>
      <c r="N92" s="209"/>
      <c r="O92" s="209"/>
      <c r="P92" s="210">
        <f>P93+P97+P106</f>
        <v>0</v>
      </c>
      <c r="Q92" s="209"/>
      <c r="R92" s="210">
        <f>R93+R97+R106</f>
        <v>0</v>
      </c>
      <c r="S92" s="209"/>
      <c r="T92" s="211">
        <f>T93+T97+T106</f>
        <v>0</v>
      </c>
      <c r="AR92" s="212" t="s">
        <v>161</v>
      </c>
      <c r="AT92" s="213" t="s">
        <v>66</v>
      </c>
      <c r="AU92" s="213" t="s">
        <v>67</v>
      </c>
      <c r="AY92" s="212" t="s">
        <v>128</v>
      </c>
      <c r="BK92" s="214">
        <f>BK93+BK97+BK106</f>
        <v>0</v>
      </c>
    </row>
    <row r="93" s="11" customFormat="1" ht="22.8" customHeight="1">
      <c r="B93" s="201"/>
      <c r="C93" s="202"/>
      <c r="D93" s="203" t="s">
        <v>66</v>
      </c>
      <c r="E93" s="215" t="s">
        <v>722</v>
      </c>
      <c r="F93" s="215" t="s">
        <v>723</v>
      </c>
      <c r="G93" s="202"/>
      <c r="H93" s="202"/>
      <c r="I93" s="205"/>
      <c r="J93" s="216">
        <f>BK93</f>
        <v>0</v>
      </c>
      <c r="K93" s="202"/>
      <c r="L93" s="207"/>
      <c r="M93" s="208"/>
      <c r="N93" s="209"/>
      <c r="O93" s="209"/>
      <c r="P93" s="210">
        <f>SUM(P94:P96)</f>
        <v>0</v>
      </c>
      <c r="Q93" s="209"/>
      <c r="R93" s="210">
        <f>SUM(R94:R96)</f>
        <v>0</v>
      </c>
      <c r="S93" s="209"/>
      <c r="T93" s="211">
        <f>SUM(T94:T96)</f>
        <v>0</v>
      </c>
      <c r="AR93" s="212" t="s">
        <v>161</v>
      </c>
      <c r="AT93" s="213" t="s">
        <v>66</v>
      </c>
      <c r="AU93" s="213" t="s">
        <v>74</v>
      </c>
      <c r="AY93" s="212" t="s">
        <v>128</v>
      </c>
      <c r="BK93" s="214">
        <f>SUM(BK94:BK96)</f>
        <v>0</v>
      </c>
    </row>
    <row r="94" s="1" customFormat="1" ht="16.5" customHeight="1">
      <c r="B94" s="38"/>
      <c r="C94" s="217" t="s">
        <v>74</v>
      </c>
      <c r="D94" s="217" t="s">
        <v>133</v>
      </c>
      <c r="E94" s="218" t="s">
        <v>724</v>
      </c>
      <c r="F94" s="219" t="s">
        <v>725</v>
      </c>
      <c r="G94" s="220" t="s">
        <v>685</v>
      </c>
      <c r="H94" s="221">
        <v>1</v>
      </c>
      <c r="I94" s="222"/>
      <c r="J94" s="223">
        <f>ROUND(I94*H94,2)</f>
        <v>0</v>
      </c>
      <c r="K94" s="219" t="s">
        <v>569</v>
      </c>
      <c r="L94" s="43"/>
      <c r="M94" s="224" t="s">
        <v>1</v>
      </c>
      <c r="N94" s="225" t="s">
        <v>38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726</v>
      </c>
      <c r="AT94" s="17" t="s">
        <v>133</v>
      </c>
      <c r="AU94" s="17" t="s">
        <v>76</v>
      </c>
      <c r="AY94" s="17" t="s">
        <v>128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74</v>
      </c>
      <c r="BK94" s="228">
        <f>ROUND(I94*H94,2)</f>
        <v>0</v>
      </c>
      <c r="BL94" s="17" t="s">
        <v>726</v>
      </c>
      <c r="BM94" s="17" t="s">
        <v>727</v>
      </c>
    </row>
    <row r="95" s="12" customFormat="1">
      <c r="B95" s="229"/>
      <c r="C95" s="230"/>
      <c r="D95" s="231" t="s">
        <v>141</v>
      </c>
      <c r="E95" s="232" t="s">
        <v>1</v>
      </c>
      <c r="F95" s="233" t="s">
        <v>74</v>
      </c>
      <c r="G95" s="230"/>
      <c r="H95" s="234">
        <v>1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141</v>
      </c>
      <c r="AU95" s="240" t="s">
        <v>76</v>
      </c>
      <c r="AV95" s="12" t="s">
        <v>76</v>
      </c>
      <c r="AW95" s="12" t="s">
        <v>30</v>
      </c>
      <c r="AX95" s="12" t="s">
        <v>67</v>
      </c>
      <c r="AY95" s="240" t="s">
        <v>128</v>
      </c>
    </row>
    <row r="96" s="13" customFormat="1">
      <c r="B96" s="241"/>
      <c r="C96" s="242"/>
      <c r="D96" s="231" t="s">
        <v>141</v>
      </c>
      <c r="E96" s="243" t="s">
        <v>1</v>
      </c>
      <c r="F96" s="244" t="s">
        <v>143</v>
      </c>
      <c r="G96" s="242"/>
      <c r="H96" s="245">
        <v>1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AT96" s="251" t="s">
        <v>141</v>
      </c>
      <c r="AU96" s="251" t="s">
        <v>76</v>
      </c>
      <c r="AV96" s="13" t="s">
        <v>139</v>
      </c>
      <c r="AW96" s="13" t="s">
        <v>30</v>
      </c>
      <c r="AX96" s="13" t="s">
        <v>74</v>
      </c>
      <c r="AY96" s="251" t="s">
        <v>128</v>
      </c>
    </row>
    <row r="97" s="11" customFormat="1" ht="22.8" customHeight="1">
      <c r="B97" s="201"/>
      <c r="C97" s="202"/>
      <c r="D97" s="203" t="s">
        <v>66</v>
      </c>
      <c r="E97" s="215" t="s">
        <v>728</v>
      </c>
      <c r="F97" s="215" t="s">
        <v>729</v>
      </c>
      <c r="G97" s="202"/>
      <c r="H97" s="202"/>
      <c r="I97" s="205"/>
      <c r="J97" s="216">
        <f>BK97</f>
        <v>0</v>
      </c>
      <c r="K97" s="202"/>
      <c r="L97" s="207"/>
      <c r="M97" s="208"/>
      <c r="N97" s="209"/>
      <c r="O97" s="209"/>
      <c r="P97" s="210">
        <f>SUM(P98:P105)</f>
        <v>0</v>
      </c>
      <c r="Q97" s="209"/>
      <c r="R97" s="210">
        <f>SUM(R98:R105)</f>
        <v>0</v>
      </c>
      <c r="S97" s="209"/>
      <c r="T97" s="211">
        <f>SUM(T98:T105)</f>
        <v>0</v>
      </c>
      <c r="AR97" s="212" t="s">
        <v>161</v>
      </c>
      <c r="AT97" s="213" t="s">
        <v>66</v>
      </c>
      <c r="AU97" s="213" t="s">
        <v>74</v>
      </c>
      <c r="AY97" s="212" t="s">
        <v>128</v>
      </c>
      <c r="BK97" s="214">
        <f>SUM(BK98:BK105)</f>
        <v>0</v>
      </c>
    </row>
    <row r="98" s="1" customFormat="1" ht="16.5" customHeight="1">
      <c r="B98" s="38"/>
      <c r="C98" s="217" t="s">
        <v>76</v>
      </c>
      <c r="D98" s="217" t="s">
        <v>133</v>
      </c>
      <c r="E98" s="218" t="s">
        <v>730</v>
      </c>
      <c r="F98" s="219" t="s">
        <v>731</v>
      </c>
      <c r="G98" s="220" t="s">
        <v>685</v>
      </c>
      <c r="H98" s="221">
        <v>1</v>
      </c>
      <c r="I98" s="222"/>
      <c r="J98" s="223">
        <f>ROUND(I98*H98,2)</f>
        <v>0</v>
      </c>
      <c r="K98" s="219" t="s">
        <v>569</v>
      </c>
      <c r="L98" s="43"/>
      <c r="M98" s="224" t="s">
        <v>1</v>
      </c>
      <c r="N98" s="225" t="s">
        <v>38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726</v>
      </c>
      <c r="AT98" s="17" t="s">
        <v>133</v>
      </c>
      <c r="AU98" s="17" t="s">
        <v>76</v>
      </c>
      <c r="AY98" s="17" t="s">
        <v>128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74</v>
      </c>
      <c r="BK98" s="228">
        <f>ROUND(I98*H98,2)</f>
        <v>0</v>
      </c>
      <c r="BL98" s="17" t="s">
        <v>726</v>
      </c>
      <c r="BM98" s="17" t="s">
        <v>732</v>
      </c>
    </row>
    <row r="99" s="15" customFormat="1">
      <c r="B99" s="273"/>
      <c r="C99" s="274"/>
      <c r="D99" s="231" t="s">
        <v>141</v>
      </c>
      <c r="E99" s="275" t="s">
        <v>1</v>
      </c>
      <c r="F99" s="276" t="s">
        <v>733</v>
      </c>
      <c r="G99" s="274"/>
      <c r="H99" s="275" t="s">
        <v>1</v>
      </c>
      <c r="I99" s="277"/>
      <c r="J99" s="274"/>
      <c r="K99" s="274"/>
      <c r="L99" s="278"/>
      <c r="M99" s="279"/>
      <c r="N99" s="280"/>
      <c r="O99" s="280"/>
      <c r="P99" s="280"/>
      <c r="Q99" s="280"/>
      <c r="R99" s="280"/>
      <c r="S99" s="280"/>
      <c r="T99" s="281"/>
      <c r="AT99" s="282" t="s">
        <v>141</v>
      </c>
      <c r="AU99" s="282" t="s">
        <v>76</v>
      </c>
      <c r="AV99" s="15" t="s">
        <v>74</v>
      </c>
      <c r="AW99" s="15" t="s">
        <v>30</v>
      </c>
      <c r="AX99" s="15" t="s">
        <v>67</v>
      </c>
      <c r="AY99" s="282" t="s">
        <v>128</v>
      </c>
    </row>
    <row r="100" s="15" customFormat="1">
      <c r="B100" s="273"/>
      <c r="C100" s="274"/>
      <c r="D100" s="231" t="s">
        <v>141</v>
      </c>
      <c r="E100" s="275" t="s">
        <v>1</v>
      </c>
      <c r="F100" s="276" t="s">
        <v>734</v>
      </c>
      <c r="G100" s="274"/>
      <c r="H100" s="275" t="s">
        <v>1</v>
      </c>
      <c r="I100" s="277"/>
      <c r="J100" s="274"/>
      <c r="K100" s="274"/>
      <c r="L100" s="278"/>
      <c r="M100" s="279"/>
      <c r="N100" s="280"/>
      <c r="O100" s="280"/>
      <c r="P100" s="280"/>
      <c r="Q100" s="280"/>
      <c r="R100" s="280"/>
      <c r="S100" s="280"/>
      <c r="T100" s="281"/>
      <c r="AT100" s="282" t="s">
        <v>141</v>
      </c>
      <c r="AU100" s="282" t="s">
        <v>76</v>
      </c>
      <c r="AV100" s="15" t="s">
        <v>74</v>
      </c>
      <c r="AW100" s="15" t="s">
        <v>30</v>
      </c>
      <c r="AX100" s="15" t="s">
        <v>67</v>
      </c>
      <c r="AY100" s="282" t="s">
        <v>128</v>
      </c>
    </row>
    <row r="101" s="15" customFormat="1">
      <c r="B101" s="273"/>
      <c r="C101" s="274"/>
      <c r="D101" s="231" t="s">
        <v>141</v>
      </c>
      <c r="E101" s="275" t="s">
        <v>1</v>
      </c>
      <c r="F101" s="276" t="s">
        <v>735</v>
      </c>
      <c r="G101" s="274"/>
      <c r="H101" s="275" t="s">
        <v>1</v>
      </c>
      <c r="I101" s="277"/>
      <c r="J101" s="274"/>
      <c r="K101" s="274"/>
      <c r="L101" s="278"/>
      <c r="M101" s="279"/>
      <c r="N101" s="280"/>
      <c r="O101" s="280"/>
      <c r="P101" s="280"/>
      <c r="Q101" s="280"/>
      <c r="R101" s="280"/>
      <c r="S101" s="280"/>
      <c r="T101" s="281"/>
      <c r="AT101" s="282" t="s">
        <v>141</v>
      </c>
      <c r="AU101" s="282" t="s">
        <v>76</v>
      </c>
      <c r="AV101" s="15" t="s">
        <v>74</v>
      </c>
      <c r="AW101" s="15" t="s">
        <v>30</v>
      </c>
      <c r="AX101" s="15" t="s">
        <v>67</v>
      </c>
      <c r="AY101" s="282" t="s">
        <v>128</v>
      </c>
    </row>
    <row r="102" s="15" customFormat="1">
      <c r="B102" s="273"/>
      <c r="C102" s="274"/>
      <c r="D102" s="231" t="s">
        <v>141</v>
      </c>
      <c r="E102" s="275" t="s">
        <v>1</v>
      </c>
      <c r="F102" s="276" t="s">
        <v>736</v>
      </c>
      <c r="G102" s="274"/>
      <c r="H102" s="275" t="s">
        <v>1</v>
      </c>
      <c r="I102" s="277"/>
      <c r="J102" s="274"/>
      <c r="K102" s="274"/>
      <c r="L102" s="278"/>
      <c r="M102" s="279"/>
      <c r="N102" s="280"/>
      <c r="O102" s="280"/>
      <c r="P102" s="280"/>
      <c r="Q102" s="280"/>
      <c r="R102" s="280"/>
      <c r="S102" s="280"/>
      <c r="T102" s="281"/>
      <c r="AT102" s="282" t="s">
        <v>141</v>
      </c>
      <c r="AU102" s="282" t="s">
        <v>76</v>
      </c>
      <c r="AV102" s="15" t="s">
        <v>74</v>
      </c>
      <c r="AW102" s="15" t="s">
        <v>30</v>
      </c>
      <c r="AX102" s="15" t="s">
        <v>67</v>
      </c>
      <c r="AY102" s="282" t="s">
        <v>128</v>
      </c>
    </row>
    <row r="103" s="15" customFormat="1">
      <c r="B103" s="273"/>
      <c r="C103" s="274"/>
      <c r="D103" s="231" t="s">
        <v>141</v>
      </c>
      <c r="E103" s="275" t="s">
        <v>1</v>
      </c>
      <c r="F103" s="276" t="s">
        <v>737</v>
      </c>
      <c r="G103" s="274"/>
      <c r="H103" s="275" t="s">
        <v>1</v>
      </c>
      <c r="I103" s="277"/>
      <c r="J103" s="274"/>
      <c r="K103" s="274"/>
      <c r="L103" s="278"/>
      <c r="M103" s="279"/>
      <c r="N103" s="280"/>
      <c r="O103" s="280"/>
      <c r="P103" s="280"/>
      <c r="Q103" s="280"/>
      <c r="R103" s="280"/>
      <c r="S103" s="280"/>
      <c r="T103" s="281"/>
      <c r="AT103" s="282" t="s">
        <v>141</v>
      </c>
      <c r="AU103" s="282" t="s">
        <v>76</v>
      </c>
      <c r="AV103" s="15" t="s">
        <v>74</v>
      </c>
      <c r="AW103" s="15" t="s">
        <v>30</v>
      </c>
      <c r="AX103" s="15" t="s">
        <v>67</v>
      </c>
      <c r="AY103" s="282" t="s">
        <v>128</v>
      </c>
    </row>
    <row r="104" s="15" customFormat="1">
      <c r="B104" s="273"/>
      <c r="C104" s="274"/>
      <c r="D104" s="231" t="s">
        <v>141</v>
      </c>
      <c r="E104" s="275" t="s">
        <v>1</v>
      </c>
      <c r="F104" s="276" t="s">
        <v>738</v>
      </c>
      <c r="G104" s="274"/>
      <c r="H104" s="275" t="s">
        <v>1</v>
      </c>
      <c r="I104" s="277"/>
      <c r="J104" s="274"/>
      <c r="K104" s="274"/>
      <c r="L104" s="278"/>
      <c r="M104" s="279"/>
      <c r="N104" s="280"/>
      <c r="O104" s="280"/>
      <c r="P104" s="280"/>
      <c r="Q104" s="280"/>
      <c r="R104" s="280"/>
      <c r="S104" s="280"/>
      <c r="T104" s="281"/>
      <c r="AT104" s="282" t="s">
        <v>141</v>
      </c>
      <c r="AU104" s="282" t="s">
        <v>76</v>
      </c>
      <c r="AV104" s="15" t="s">
        <v>74</v>
      </c>
      <c r="AW104" s="15" t="s">
        <v>30</v>
      </c>
      <c r="AX104" s="15" t="s">
        <v>67</v>
      </c>
      <c r="AY104" s="282" t="s">
        <v>128</v>
      </c>
    </row>
    <row r="105" s="12" customFormat="1">
      <c r="B105" s="229"/>
      <c r="C105" s="230"/>
      <c r="D105" s="231" t="s">
        <v>141</v>
      </c>
      <c r="E105" s="232" t="s">
        <v>1</v>
      </c>
      <c r="F105" s="233" t="s">
        <v>74</v>
      </c>
      <c r="G105" s="230"/>
      <c r="H105" s="234">
        <v>1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141</v>
      </c>
      <c r="AU105" s="240" t="s">
        <v>76</v>
      </c>
      <c r="AV105" s="12" t="s">
        <v>76</v>
      </c>
      <c r="AW105" s="12" t="s">
        <v>30</v>
      </c>
      <c r="AX105" s="12" t="s">
        <v>74</v>
      </c>
      <c r="AY105" s="240" t="s">
        <v>128</v>
      </c>
    </row>
    <row r="106" s="11" customFormat="1" ht="22.8" customHeight="1">
      <c r="B106" s="201"/>
      <c r="C106" s="202"/>
      <c r="D106" s="203" t="s">
        <v>66</v>
      </c>
      <c r="E106" s="215" t="s">
        <v>739</v>
      </c>
      <c r="F106" s="215" t="s">
        <v>740</v>
      </c>
      <c r="G106" s="202"/>
      <c r="H106" s="202"/>
      <c r="I106" s="205"/>
      <c r="J106" s="216">
        <f>BK106</f>
        <v>0</v>
      </c>
      <c r="K106" s="202"/>
      <c r="L106" s="207"/>
      <c r="M106" s="208"/>
      <c r="N106" s="209"/>
      <c r="O106" s="209"/>
      <c r="P106" s="210">
        <f>SUM(P107:P110)</f>
        <v>0</v>
      </c>
      <c r="Q106" s="209"/>
      <c r="R106" s="210">
        <f>SUM(R107:R110)</f>
        <v>0</v>
      </c>
      <c r="S106" s="209"/>
      <c r="T106" s="211">
        <f>SUM(T107:T110)</f>
        <v>0</v>
      </c>
      <c r="AR106" s="212" t="s">
        <v>161</v>
      </c>
      <c r="AT106" s="213" t="s">
        <v>66</v>
      </c>
      <c r="AU106" s="213" t="s">
        <v>74</v>
      </c>
      <c r="AY106" s="212" t="s">
        <v>128</v>
      </c>
      <c r="BK106" s="214">
        <f>SUM(BK107:BK110)</f>
        <v>0</v>
      </c>
    </row>
    <row r="107" s="1" customFormat="1" ht="16.5" customHeight="1">
      <c r="B107" s="38"/>
      <c r="C107" s="217" t="s">
        <v>139</v>
      </c>
      <c r="D107" s="217" t="s">
        <v>133</v>
      </c>
      <c r="E107" s="218" t="s">
        <v>741</v>
      </c>
      <c r="F107" s="219" t="s">
        <v>742</v>
      </c>
      <c r="G107" s="220" t="s">
        <v>743</v>
      </c>
      <c r="H107" s="221">
        <v>1</v>
      </c>
      <c r="I107" s="222"/>
      <c r="J107" s="223">
        <f>ROUND(I107*H107,2)</f>
        <v>0</v>
      </c>
      <c r="K107" s="219" t="s">
        <v>152</v>
      </c>
      <c r="L107" s="43"/>
      <c r="M107" s="224" t="s">
        <v>1</v>
      </c>
      <c r="N107" s="225" t="s">
        <v>38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726</v>
      </c>
      <c r="AT107" s="17" t="s">
        <v>133</v>
      </c>
      <c r="AU107" s="17" t="s">
        <v>76</v>
      </c>
      <c r="AY107" s="17" t="s">
        <v>128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74</v>
      </c>
      <c r="BK107" s="228">
        <f>ROUND(I107*H107,2)</f>
        <v>0</v>
      </c>
      <c r="BL107" s="17" t="s">
        <v>726</v>
      </c>
      <c r="BM107" s="17" t="s">
        <v>744</v>
      </c>
    </row>
    <row r="108" s="12" customFormat="1">
      <c r="B108" s="229"/>
      <c r="C108" s="230"/>
      <c r="D108" s="231" t="s">
        <v>141</v>
      </c>
      <c r="E108" s="232" t="s">
        <v>1</v>
      </c>
      <c r="F108" s="233" t="s">
        <v>745</v>
      </c>
      <c r="G108" s="230"/>
      <c r="H108" s="234">
        <v>1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141</v>
      </c>
      <c r="AU108" s="240" t="s">
        <v>76</v>
      </c>
      <c r="AV108" s="12" t="s">
        <v>76</v>
      </c>
      <c r="AW108" s="12" t="s">
        <v>30</v>
      </c>
      <c r="AX108" s="12" t="s">
        <v>67</v>
      </c>
      <c r="AY108" s="240" t="s">
        <v>128</v>
      </c>
    </row>
    <row r="109" s="13" customFormat="1">
      <c r="B109" s="241"/>
      <c r="C109" s="242"/>
      <c r="D109" s="231" t="s">
        <v>141</v>
      </c>
      <c r="E109" s="243" t="s">
        <v>1</v>
      </c>
      <c r="F109" s="244" t="s">
        <v>143</v>
      </c>
      <c r="G109" s="242"/>
      <c r="H109" s="245">
        <v>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AT109" s="251" t="s">
        <v>141</v>
      </c>
      <c r="AU109" s="251" t="s">
        <v>76</v>
      </c>
      <c r="AV109" s="13" t="s">
        <v>139</v>
      </c>
      <c r="AW109" s="13" t="s">
        <v>30</v>
      </c>
      <c r="AX109" s="13" t="s">
        <v>67</v>
      </c>
      <c r="AY109" s="251" t="s">
        <v>128</v>
      </c>
    </row>
    <row r="110" s="14" customFormat="1">
      <c r="B110" s="252"/>
      <c r="C110" s="253"/>
      <c r="D110" s="231" t="s">
        <v>141</v>
      </c>
      <c r="E110" s="254" t="s">
        <v>1</v>
      </c>
      <c r="F110" s="255" t="s">
        <v>145</v>
      </c>
      <c r="G110" s="253"/>
      <c r="H110" s="256">
        <v>1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AT110" s="262" t="s">
        <v>141</v>
      </c>
      <c r="AU110" s="262" t="s">
        <v>76</v>
      </c>
      <c r="AV110" s="14" t="s">
        <v>138</v>
      </c>
      <c r="AW110" s="14" t="s">
        <v>30</v>
      </c>
      <c r="AX110" s="14" t="s">
        <v>74</v>
      </c>
      <c r="AY110" s="262" t="s">
        <v>128</v>
      </c>
    </row>
    <row r="111" s="11" customFormat="1" ht="25.92" customHeight="1">
      <c r="B111" s="201"/>
      <c r="C111" s="202"/>
      <c r="D111" s="203" t="s">
        <v>66</v>
      </c>
      <c r="E111" s="204" t="s">
        <v>746</v>
      </c>
      <c r="F111" s="204" t="s">
        <v>747</v>
      </c>
      <c r="G111" s="202"/>
      <c r="H111" s="202"/>
      <c r="I111" s="205"/>
      <c r="J111" s="206">
        <f>BK111</f>
        <v>0</v>
      </c>
      <c r="K111" s="202"/>
      <c r="L111" s="207"/>
      <c r="M111" s="208"/>
      <c r="N111" s="209"/>
      <c r="O111" s="209"/>
      <c r="P111" s="210">
        <f>SUM(P112:P149)</f>
        <v>0</v>
      </c>
      <c r="Q111" s="209"/>
      <c r="R111" s="210">
        <f>SUM(R112:R149)</f>
        <v>0</v>
      </c>
      <c r="S111" s="209"/>
      <c r="T111" s="211">
        <f>SUM(T112:T149)</f>
        <v>0</v>
      </c>
      <c r="AR111" s="212" t="s">
        <v>161</v>
      </c>
      <c r="AT111" s="213" t="s">
        <v>66</v>
      </c>
      <c r="AU111" s="213" t="s">
        <v>67</v>
      </c>
      <c r="AY111" s="212" t="s">
        <v>128</v>
      </c>
      <c r="BK111" s="214">
        <f>SUM(BK112:BK149)</f>
        <v>0</v>
      </c>
    </row>
    <row r="112" s="1" customFormat="1" ht="16.5" customHeight="1">
      <c r="B112" s="38"/>
      <c r="C112" s="217" t="s">
        <v>138</v>
      </c>
      <c r="D112" s="217" t="s">
        <v>133</v>
      </c>
      <c r="E112" s="218" t="s">
        <v>748</v>
      </c>
      <c r="F112" s="219" t="s">
        <v>749</v>
      </c>
      <c r="G112" s="220" t="s">
        <v>750</v>
      </c>
      <c r="H112" s="221">
        <v>3</v>
      </c>
      <c r="I112" s="222"/>
      <c r="J112" s="223">
        <f>ROUND(I112*H112,2)</f>
        <v>0</v>
      </c>
      <c r="K112" s="219" t="s">
        <v>1</v>
      </c>
      <c r="L112" s="43"/>
      <c r="M112" s="224" t="s">
        <v>1</v>
      </c>
      <c r="N112" s="225" t="s">
        <v>38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726</v>
      </c>
      <c r="AT112" s="17" t="s">
        <v>133</v>
      </c>
      <c r="AU112" s="17" t="s">
        <v>74</v>
      </c>
      <c r="AY112" s="17" t="s">
        <v>128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74</v>
      </c>
      <c r="BK112" s="228">
        <f>ROUND(I112*H112,2)</f>
        <v>0</v>
      </c>
      <c r="BL112" s="17" t="s">
        <v>726</v>
      </c>
      <c r="BM112" s="17" t="s">
        <v>751</v>
      </c>
    </row>
    <row r="113" s="12" customFormat="1">
      <c r="B113" s="229"/>
      <c r="C113" s="230"/>
      <c r="D113" s="231" t="s">
        <v>141</v>
      </c>
      <c r="E113" s="232" t="s">
        <v>1</v>
      </c>
      <c r="F113" s="233" t="s">
        <v>752</v>
      </c>
      <c r="G113" s="230"/>
      <c r="H113" s="234">
        <v>3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141</v>
      </c>
      <c r="AU113" s="240" t="s">
        <v>74</v>
      </c>
      <c r="AV113" s="12" t="s">
        <v>76</v>
      </c>
      <c r="AW113" s="12" t="s">
        <v>30</v>
      </c>
      <c r="AX113" s="12" t="s">
        <v>67</v>
      </c>
      <c r="AY113" s="240" t="s">
        <v>128</v>
      </c>
    </row>
    <row r="114" s="13" customFormat="1">
      <c r="B114" s="241"/>
      <c r="C114" s="242"/>
      <c r="D114" s="231" t="s">
        <v>141</v>
      </c>
      <c r="E114" s="243" t="s">
        <v>1</v>
      </c>
      <c r="F114" s="244" t="s">
        <v>143</v>
      </c>
      <c r="G114" s="242"/>
      <c r="H114" s="245">
        <v>3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AT114" s="251" t="s">
        <v>141</v>
      </c>
      <c r="AU114" s="251" t="s">
        <v>74</v>
      </c>
      <c r="AV114" s="13" t="s">
        <v>139</v>
      </c>
      <c r="AW114" s="13" t="s">
        <v>30</v>
      </c>
      <c r="AX114" s="13" t="s">
        <v>74</v>
      </c>
      <c r="AY114" s="251" t="s">
        <v>128</v>
      </c>
    </row>
    <row r="115" s="1" customFormat="1" ht="22.5" customHeight="1">
      <c r="B115" s="38"/>
      <c r="C115" s="217" t="s">
        <v>161</v>
      </c>
      <c r="D115" s="217" t="s">
        <v>133</v>
      </c>
      <c r="E115" s="218" t="s">
        <v>753</v>
      </c>
      <c r="F115" s="219" t="s">
        <v>754</v>
      </c>
      <c r="G115" s="220" t="s">
        <v>750</v>
      </c>
      <c r="H115" s="221">
        <v>3</v>
      </c>
      <c r="I115" s="222"/>
      <c r="J115" s="223">
        <f>ROUND(I115*H115,2)</f>
        <v>0</v>
      </c>
      <c r="K115" s="219" t="s">
        <v>1</v>
      </c>
      <c r="L115" s="43"/>
      <c r="M115" s="224" t="s">
        <v>1</v>
      </c>
      <c r="N115" s="225" t="s">
        <v>38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726</v>
      </c>
      <c r="AT115" s="17" t="s">
        <v>133</v>
      </c>
      <c r="AU115" s="17" t="s">
        <v>74</v>
      </c>
      <c r="AY115" s="17" t="s">
        <v>128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74</v>
      </c>
      <c r="BK115" s="228">
        <f>ROUND(I115*H115,2)</f>
        <v>0</v>
      </c>
      <c r="BL115" s="17" t="s">
        <v>726</v>
      </c>
      <c r="BM115" s="17" t="s">
        <v>755</v>
      </c>
    </row>
    <row r="116" s="12" customFormat="1">
      <c r="B116" s="229"/>
      <c r="C116" s="230"/>
      <c r="D116" s="231" t="s">
        <v>141</v>
      </c>
      <c r="E116" s="232" t="s">
        <v>1</v>
      </c>
      <c r="F116" s="233" t="s">
        <v>756</v>
      </c>
      <c r="G116" s="230"/>
      <c r="H116" s="234">
        <v>3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AT116" s="240" t="s">
        <v>141</v>
      </c>
      <c r="AU116" s="240" t="s">
        <v>74</v>
      </c>
      <c r="AV116" s="12" t="s">
        <v>76</v>
      </c>
      <c r="AW116" s="12" t="s">
        <v>30</v>
      </c>
      <c r="AX116" s="12" t="s">
        <v>67</v>
      </c>
      <c r="AY116" s="240" t="s">
        <v>128</v>
      </c>
    </row>
    <row r="117" s="13" customFormat="1">
      <c r="B117" s="241"/>
      <c r="C117" s="242"/>
      <c r="D117" s="231" t="s">
        <v>141</v>
      </c>
      <c r="E117" s="243" t="s">
        <v>1</v>
      </c>
      <c r="F117" s="244" t="s">
        <v>143</v>
      </c>
      <c r="G117" s="242"/>
      <c r="H117" s="245">
        <v>3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AT117" s="251" t="s">
        <v>141</v>
      </c>
      <c r="AU117" s="251" t="s">
        <v>74</v>
      </c>
      <c r="AV117" s="13" t="s">
        <v>139</v>
      </c>
      <c r="AW117" s="13" t="s">
        <v>30</v>
      </c>
      <c r="AX117" s="13" t="s">
        <v>74</v>
      </c>
      <c r="AY117" s="251" t="s">
        <v>128</v>
      </c>
    </row>
    <row r="118" s="1" customFormat="1" ht="16.5" customHeight="1">
      <c r="B118" s="38"/>
      <c r="C118" s="217" t="s">
        <v>129</v>
      </c>
      <c r="D118" s="217" t="s">
        <v>133</v>
      </c>
      <c r="E118" s="218" t="s">
        <v>757</v>
      </c>
      <c r="F118" s="219" t="s">
        <v>758</v>
      </c>
      <c r="G118" s="220" t="s">
        <v>685</v>
      </c>
      <c r="H118" s="221">
        <v>1</v>
      </c>
      <c r="I118" s="222"/>
      <c r="J118" s="223">
        <f>ROUND(I118*H118,2)</f>
        <v>0</v>
      </c>
      <c r="K118" s="219" t="s">
        <v>1</v>
      </c>
      <c r="L118" s="43"/>
      <c r="M118" s="224" t="s">
        <v>1</v>
      </c>
      <c r="N118" s="225" t="s">
        <v>38</v>
      </c>
      <c r="O118" s="79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17" t="s">
        <v>726</v>
      </c>
      <c r="AT118" s="17" t="s">
        <v>133</v>
      </c>
      <c r="AU118" s="17" t="s">
        <v>74</v>
      </c>
      <c r="AY118" s="17" t="s">
        <v>128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74</v>
      </c>
      <c r="BK118" s="228">
        <f>ROUND(I118*H118,2)</f>
        <v>0</v>
      </c>
      <c r="BL118" s="17" t="s">
        <v>726</v>
      </c>
      <c r="BM118" s="17" t="s">
        <v>759</v>
      </c>
    </row>
    <row r="119" s="12" customFormat="1">
      <c r="B119" s="229"/>
      <c r="C119" s="230"/>
      <c r="D119" s="231" t="s">
        <v>141</v>
      </c>
      <c r="E119" s="232" t="s">
        <v>1</v>
      </c>
      <c r="F119" s="233" t="s">
        <v>74</v>
      </c>
      <c r="G119" s="230"/>
      <c r="H119" s="234">
        <v>1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141</v>
      </c>
      <c r="AU119" s="240" t="s">
        <v>74</v>
      </c>
      <c r="AV119" s="12" t="s">
        <v>76</v>
      </c>
      <c r="AW119" s="12" t="s">
        <v>30</v>
      </c>
      <c r="AX119" s="12" t="s">
        <v>67</v>
      </c>
      <c r="AY119" s="240" t="s">
        <v>128</v>
      </c>
    </row>
    <row r="120" s="13" customFormat="1">
      <c r="B120" s="241"/>
      <c r="C120" s="242"/>
      <c r="D120" s="231" t="s">
        <v>141</v>
      </c>
      <c r="E120" s="243" t="s">
        <v>1</v>
      </c>
      <c r="F120" s="244" t="s">
        <v>143</v>
      </c>
      <c r="G120" s="242"/>
      <c r="H120" s="245">
        <v>1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AT120" s="251" t="s">
        <v>141</v>
      </c>
      <c r="AU120" s="251" t="s">
        <v>74</v>
      </c>
      <c r="AV120" s="13" t="s">
        <v>139</v>
      </c>
      <c r="AW120" s="13" t="s">
        <v>30</v>
      </c>
      <c r="AX120" s="13" t="s">
        <v>74</v>
      </c>
      <c r="AY120" s="251" t="s">
        <v>128</v>
      </c>
    </row>
    <row r="121" s="1" customFormat="1" ht="16.5" customHeight="1">
      <c r="B121" s="38"/>
      <c r="C121" s="217" t="s">
        <v>173</v>
      </c>
      <c r="D121" s="217" t="s">
        <v>133</v>
      </c>
      <c r="E121" s="218" t="s">
        <v>760</v>
      </c>
      <c r="F121" s="219" t="s">
        <v>761</v>
      </c>
      <c r="G121" s="220" t="s">
        <v>685</v>
      </c>
      <c r="H121" s="221">
        <v>1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38</v>
      </c>
      <c r="O121" s="7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17" t="s">
        <v>726</v>
      </c>
      <c r="AT121" s="17" t="s">
        <v>133</v>
      </c>
      <c r="AU121" s="17" t="s">
        <v>74</v>
      </c>
      <c r="AY121" s="17" t="s">
        <v>128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74</v>
      </c>
      <c r="BK121" s="228">
        <f>ROUND(I121*H121,2)</f>
        <v>0</v>
      </c>
      <c r="BL121" s="17" t="s">
        <v>726</v>
      </c>
      <c r="BM121" s="17" t="s">
        <v>762</v>
      </c>
    </row>
    <row r="122" s="12" customFormat="1">
      <c r="B122" s="229"/>
      <c r="C122" s="230"/>
      <c r="D122" s="231" t="s">
        <v>141</v>
      </c>
      <c r="E122" s="232" t="s">
        <v>1</v>
      </c>
      <c r="F122" s="233" t="s">
        <v>74</v>
      </c>
      <c r="G122" s="230"/>
      <c r="H122" s="234">
        <v>1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141</v>
      </c>
      <c r="AU122" s="240" t="s">
        <v>74</v>
      </c>
      <c r="AV122" s="12" t="s">
        <v>76</v>
      </c>
      <c r="AW122" s="12" t="s">
        <v>30</v>
      </c>
      <c r="AX122" s="12" t="s">
        <v>74</v>
      </c>
      <c r="AY122" s="240" t="s">
        <v>128</v>
      </c>
    </row>
    <row r="123" s="1" customFormat="1" ht="16.5" customHeight="1">
      <c r="B123" s="38"/>
      <c r="C123" s="217" t="s">
        <v>158</v>
      </c>
      <c r="D123" s="217" t="s">
        <v>133</v>
      </c>
      <c r="E123" s="218" t="s">
        <v>763</v>
      </c>
      <c r="F123" s="219" t="s">
        <v>764</v>
      </c>
      <c r="G123" s="220" t="s">
        <v>685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38</v>
      </c>
      <c r="O123" s="7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17" t="s">
        <v>726</v>
      </c>
      <c r="AT123" s="17" t="s">
        <v>133</v>
      </c>
      <c r="AU123" s="17" t="s">
        <v>74</v>
      </c>
      <c r="AY123" s="17" t="s">
        <v>128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74</v>
      </c>
      <c r="BK123" s="228">
        <f>ROUND(I123*H123,2)</f>
        <v>0</v>
      </c>
      <c r="BL123" s="17" t="s">
        <v>726</v>
      </c>
      <c r="BM123" s="17" t="s">
        <v>765</v>
      </c>
    </row>
    <row r="124" s="12" customFormat="1">
      <c r="B124" s="229"/>
      <c r="C124" s="230"/>
      <c r="D124" s="231" t="s">
        <v>141</v>
      </c>
      <c r="E124" s="232" t="s">
        <v>1</v>
      </c>
      <c r="F124" s="233" t="s">
        <v>74</v>
      </c>
      <c r="G124" s="230"/>
      <c r="H124" s="234">
        <v>1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141</v>
      </c>
      <c r="AU124" s="240" t="s">
        <v>74</v>
      </c>
      <c r="AV124" s="12" t="s">
        <v>76</v>
      </c>
      <c r="AW124" s="12" t="s">
        <v>30</v>
      </c>
      <c r="AX124" s="12" t="s">
        <v>67</v>
      </c>
      <c r="AY124" s="240" t="s">
        <v>128</v>
      </c>
    </row>
    <row r="125" s="13" customFormat="1">
      <c r="B125" s="241"/>
      <c r="C125" s="242"/>
      <c r="D125" s="231" t="s">
        <v>141</v>
      </c>
      <c r="E125" s="243" t="s">
        <v>1</v>
      </c>
      <c r="F125" s="244" t="s">
        <v>143</v>
      </c>
      <c r="G125" s="242"/>
      <c r="H125" s="245">
        <v>1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AT125" s="251" t="s">
        <v>141</v>
      </c>
      <c r="AU125" s="251" t="s">
        <v>74</v>
      </c>
      <c r="AV125" s="13" t="s">
        <v>139</v>
      </c>
      <c r="AW125" s="13" t="s">
        <v>30</v>
      </c>
      <c r="AX125" s="13" t="s">
        <v>74</v>
      </c>
      <c r="AY125" s="251" t="s">
        <v>128</v>
      </c>
    </row>
    <row r="126" s="1" customFormat="1" ht="16.5" customHeight="1">
      <c r="B126" s="38"/>
      <c r="C126" s="217" t="s">
        <v>165</v>
      </c>
      <c r="D126" s="217" t="s">
        <v>133</v>
      </c>
      <c r="E126" s="218" t="s">
        <v>766</v>
      </c>
      <c r="F126" s="219" t="s">
        <v>767</v>
      </c>
      <c r="G126" s="220" t="s">
        <v>685</v>
      </c>
      <c r="H126" s="221">
        <v>1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38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726</v>
      </c>
      <c r="AT126" s="17" t="s">
        <v>133</v>
      </c>
      <c r="AU126" s="17" t="s">
        <v>74</v>
      </c>
      <c r="AY126" s="17" t="s">
        <v>128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74</v>
      </c>
      <c r="BK126" s="228">
        <f>ROUND(I126*H126,2)</f>
        <v>0</v>
      </c>
      <c r="BL126" s="17" t="s">
        <v>726</v>
      </c>
      <c r="BM126" s="17" t="s">
        <v>768</v>
      </c>
    </row>
    <row r="127" s="12" customFormat="1">
      <c r="B127" s="229"/>
      <c r="C127" s="230"/>
      <c r="D127" s="231" t="s">
        <v>141</v>
      </c>
      <c r="E127" s="232" t="s">
        <v>1</v>
      </c>
      <c r="F127" s="233" t="s">
        <v>74</v>
      </c>
      <c r="G127" s="230"/>
      <c r="H127" s="234">
        <v>1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141</v>
      </c>
      <c r="AU127" s="240" t="s">
        <v>74</v>
      </c>
      <c r="AV127" s="12" t="s">
        <v>76</v>
      </c>
      <c r="AW127" s="12" t="s">
        <v>30</v>
      </c>
      <c r="AX127" s="12" t="s">
        <v>67</v>
      </c>
      <c r="AY127" s="240" t="s">
        <v>128</v>
      </c>
    </row>
    <row r="128" s="13" customFormat="1">
      <c r="B128" s="241"/>
      <c r="C128" s="242"/>
      <c r="D128" s="231" t="s">
        <v>141</v>
      </c>
      <c r="E128" s="243" t="s">
        <v>1</v>
      </c>
      <c r="F128" s="244" t="s">
        <v>143</v>
      </c>
      <c r="G128" s="242"/>
      <c r="H128" s="245">
        <v>1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141</v>
      </c>
      <c r="AU128" s="251" t="s">
        <v>74</v>
      </c>
      <c r="AV128" s="13" t="s">
        <v>139</v>
      </c>
      <c r="AW128" s="13" t="s">
        <v>30</v>
      </c>
      <c r="AX128" s="13" t="s">
        <v>74</v>
      </c>
      <c r="AY128" s="251" t="s">
        <v>128</v>
      </c>
    </row>
    <row r="129" s="1" customFormat="1" ht="16.5" customHeight="1">
      <c r="B129" s="38"/>
      <c r="C129" s="217" t="s">
        <v>185</v>
      </c>
      <c r="D129" s="217" t="s">
        <v>133</v>
      </c>
      <c r="E129" s="218" t="s">
        <v>769</v>
      </c>
      <c r="F129" s="219" t="s">
        <v>770</v>
      </c>
      <c r="G129" s="220" t="s">
        <v>685</v>
      </c>
      <c r="H129" s="221">
        <v>1</v>
      </c>
      <c r="I129" s="222"/>
      <c r="J129" s="223">
        <f>ROUND(I129*H129,2)</f>
        <v>0</v>
      </c>
      <c r="K129" s="219" t="s">
        <v>569</v>
      </c>
      <c r="L129" s="43"/>
      <c r="M129" s="224" t="s">
        <v>1</v>
      </c>
      <c r="N129" s="225" t="s">
        <v>38</v>
      </c>
      <c r="O129" s="7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17" t="s">
        <v>726</v>
      </c>
      <c r="AT129" s="17" t="s">
        <v>133</v>
      </c>
      <c r="AU129" s="17" t="s">
        <v>74</v>
      </c>
      <c r="AY129" s="17" t="s">
        <v>128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74</v>
      </c>
      <c r="BK129" s="228">
        <f>ROUND(I129*H129,2)</f>
        <v>0</v>
      </c>
      <c r="BL129" s="17" t="s">
        <v>726</v>
      </c>
      <c r="BM129" s="17" t="s">
        <v>771</v>
      </c>
    </row>
    <row r="130" s="12" customFormat="1">
      <c r="B130" s="229"/>
      <c r="C130" s="230"/>
      <c r="D130" s="231" t="s">
        <v>141</v>
      </c>
      <c r="E130" s="232" t="s">
        <v>1</v>
      </c>
      <c r="F130" s="233" t="s">
        <v>74</v>
      </c>
      <c r="G130" s="230"/>
      <c r="H130" s="234">
        <v>1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141</v>
      </c>
      <c r="AU130" s="240" t="s">
        <v>74</v>
      </c>
      <c r="AV130" s="12" t="s">
        <v>76</v>
      </c>
      <c r="AW130" s="12" t="s">
        <v>30</v>
      </c>
      <c r="AX130" s="12" t="s">
        <v>67</v>
      </c>
      <c r="AY130" s="240" t="s">
        <v>128</v>
      </c>
    </row>
    <row r="131" s="13" customFormat="1">
      <c r="B131" s="241"/>
      <c r="C131" s="242"/>
      <c r="D131" s="231" t="s">
        <v>141</v>
      </c>
      <c r="E131" s="243" t="s">
        <v>1</v>
      </c>
      <c r="F131" s="244" t="s">
        <v>143</v>
      </c>
      <c r="G131" s="242"/>
      <c r="H131" s="245">
        <v>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AT131" s="251" t="s">
        <v>141</v>
      </c>
      <c r="AU131" s="251" t="s">
        <v>74</v>
      </c>
      <c r="AV131" s="13" t="s">
        <v>139</v>
      </c>
      <c r="AW131" s="13" t="s">
        <v>30</v>
      </c>
      <c r="AX131" s="13" t="s">
        <v>74</v>
      </c>
      <c r="AY131" s="251" t="s">
        <v>128</v>
      </c>
    </row>
    <row r="132" s="1" customFormat="1" ht="22.5" customHeight="1">
      <c r="B132" s="38"/>
      <c r="C132" s="217" t="s">
        <v>189</v>
      </c>
      <c r="D132" s="217" t="s">
        <v>133</v>
      </c>
      <c r="E132" s="218" t="s">
        <v>772</v>
      </c>
      <c r="F132" s="219" t="s">
        <v>773</v>
      </c>
      <c r="G132" s="220" t="s">
        <v>774</v>
      </c>
      <c r="H132" s="221">
        <v>9000</v>
      </c>
      <c r="I132" s="222"/>
      <c r="J132" s="223">
        <f>ROUND(I132*H132,2)</f>
        <v>0</v>
      </c>
      <c r="K132" s="219" t="s">
        <v>569</v>
      </c>
      <c r="L132" s="43"/>
      <c r="M132" s="224" t="s">
        <v>1</v>
      </c>
      <c r="N132" s="225" t="s">
        <v>38</v>
      </c>
      <c r="O132" s="7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726</v>
      </c>
      <c r="AT132" s="17" t="s">
        <v>133</v>
      </c>
      <c r="AU132" s="17" t="s">
        <v>74</v>
      </c>
      <c r="AY132" s="17" t="s">
        <v>128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74</v>
      </c>
      <c r="BK132" s="228">
        <f>ROUND(I132*H132,2)</f>
        <v>0</v>
      </c>
      <c r="BL132" s="17" t="s">
        <v>726</v>
      </c>
      <c r="BM132" s="17" t="s">
        <v>775</v>
      </c>
    </row>
    <row r="133" s="12" customFormat="1">
      <c r="B133" s="229"/>
      <c r="C133" s="230"/>
      <c r="D133" s="231" t="s">
        <v>141</v>
      </c>
      <c r="E133" s="232" t="s">
        <v>1</v>
      </c>
      <c r="F133" s="233" t="s">
        <v>776</v>
      </c>
      <c r="G133" s="230"/>
      <c r="H133" s="234">
        <v>9000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141</v>
      </c>
      <c r="AU133" s="240" t="s">
        <v>74</v>
      </c>
      <c r="AV133" s="12" t="s">
        <v>76</v>
      </c>
      <c r="AW133" s="12" t="s">
        <v>30</v>
      </c>
      <c r="AX133" s="12" t="s">
        <v>67</v>
      </c>
      <c r="AY133" s="240" t="s">
        <v>128</v>
      </c>
    </row>
    <row r="134" s="13" customFormat="1">
      <c r="B134" s="241"/>
      <c r="C134" s="242"/>
      <c r="D134" s="231" t="s">
        <v>141</v>
      </c>
      <c r="E134" s="243" t="s">
        <v>1</v>
      </c>
      <c r="F134" s="244" t="s">
        <v>143</v>
      </c>
      <c r="G134" s="242"/>
      <c r="H134" s="245">
        <v>9000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AT134" s="251" t="s">
        <v>141</v>
      </c>
      <c r="AU134" s="251" t="s">
        <v>74</v>
      </c>
      <c r="AV134" s="13" t="s">
        <v>139</v>
      </c>
      <c r="AW134" s="13" t="s">
        <v>30</v>
      </c>
      <c r="AX134" s="13" t="s">
        <v>74</v>
      </c>
      <c r="AY134" s="251" t="s">
        <v>128</v>
      </c>
    </row>
    <row r="135" s="1" customFormat="1" ht="16.5" customHeight="1">
      <c r="B135" s="38"/>
      <c r="C135" s="217" t="s">
        <v>193</v>
      </c>
      <c r="D135" s="217" t="s">
        <v>133</v>
      </c>
      <c r="E135" s="218" t="s">
        <v>777</v>
      </c>
      <c r="F135" s="219" t="s">
        <v>778</v>
      </c>
      <c r="G135" s="220" t="s">
        <v>779</v>
      </c>
      <c r="H135" s="221">
        <v>180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38</v>
      </c>
      <c r="O135" s="79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17" t="s">
        <v>726</v>
      </c>
      <c r="AT135" s="17" t="s">
        <v>133</v>
      </c>
      <c r="AU135" s="17" t="s">
        <v>74</v>
      </c>
      <c r="AY135" s="17" t="s">
        <v>128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74</v>
      </c>
      <c r="BK135" s="228">
        <f>ROUND(I135*H135,2)</f>
        <v>0</v>
      </c>
      <c r="BL135" s="17" t="s">
        <v>726</v>
      </c>
      <c r="BM135" s="17" t="s">
        <v>780</v>
      </c>
    </row>
    <row r="136" s="12" customFormat="1">
      <c r="B136" s="229"/>
      <c r="C136" s="230"/>
      <c r="D136" s="231" t="s">
        <v>141</v>
      </c>
      <c r="E136" s="232" t="s">
        <v>1</v>
      </c>
      <c r="F136" s="233" t="s">
        <v>781</v>
      </c>
      <c r="G136" s="230"/>
      <c r="H136" s="234">
        <v>180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141</v>
      </c>
      <c r="AU136" s="240" t="s">
        <v>74</v>
      </c>
      <c r="AV136" s="12" t="s">
        <v>76</v>
      </c>
      <c r="AW136" s="12" t="s">
        <v>30</v>
      </c>
      <c r="AX136" s="12" t="s">
        <v>67</v>
      </c>
      <c r="AY136" s="240" t="s">
        <v>128</v>
      </c>
    </row>
    <row r="137" s="13" customFormat="1">
      <c r="B137" s="241"/>
      <c r="C137" s="242"/>
      <c r="D137" s="231" t="s">
        <v>141</v>
      </c>
      <c r="E137" s="243" t="s">
        <v>1</v>
      </c>
      <c r="F137" s="244" t="s">
        <v>143</v>
      </c>
      <c r="G137" s="242"/>
      <c r="H137" s="245">
        <v>180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141</v>
      </c>
      <c r="AU137" s="251" t="s">
        <v>74</v>
      </c>
      <c r="AV137" s="13" t="s">
        <v>139</v>
      </c>
      <c r="AW137" s="13" t="s">
        <v>30</v>
      </c>
      <c r="AX137" s="13" t="s">
        <v>74</v>
      </c>
      <c r="AY137" s="251" t="s">
        <v>128</v>
      </c>
    </row>
    <row r="138" s="1" customFormat="1" ht="16.5" customHeight="1">
      <c r="B138" s="38"/>
      <c r="C138" s="217" t="s">
        <v>199</v>
      </c>
      <c r="D138" s="217" t="s">
        <v>133</v>
      </c>
      <c r="E138" s="218" t="s">
        <v>782</v>
      </c>
      <c r="F138" s="219" t="s">
        <v>783</v>
      </c>
      <c r="G138" s="220" t="s">
        <v>685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38</v>
      </c>
      <c r="O138" s="79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17" t="s">
        <v>726</v>
      </c>
      <c r="AT138" s="17" t="s">
        <v>133</v>
      </c>
      <c r="AU138" s="17" t="s">
        <v>74</v>
      </c>
      <c r="AY138" s="17" t="s">
        <v>128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74</v>
      </c>
      <c r="BK138" s="228">
        <f>ROUND(I138*H138,2)</f>
        <v>0</v>
      </c>
      <c r="BL138" s="17" t="s">
        <v>726</v>
      </c>
      <c r="BM138" s="17" t="s">
        <v>784</v>
      </c>
    </row>
    <row r="139" s="12" customFormat="1">
      <c r="B139" s="229"/>
      <c r="C139" s="230"/>
      <c r="D139" s="231" t="s">
        <v>141</v>
      </c>
      <c r="E139" s="232" t="s">
        <v>1</v>
      </c>
      <c r="F139" s="233" t="s">
        <v>74</v>
      </c>
      <c r="G139" s="230"/>
      <c r="H139" s="234">
        <v>1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141</v>
      </c>
      <c r="AU139" s="240" t="s">
        <v>74</v>
      </c>
      <c r="AV139" s="12" t="s">
        <v>76</v>
      </c>
      <c r="AW139" s="12" t="s">
        <v>30</v>
      </c>
      <c r="AX139" s="12" t="s">
        <v>67</v>
      </c>
      <c r="AY139" s="240" t="s">
        <v>128</v>
      </c>
    </row>
    <row r="140" s="13" customFormat="1">
      <c r="B140" s="241"/>
      <c r="C140" s="242"/>
      <c r="D140" s="231" t="s">
        <v>141</v>
      </c>
      <c r="E140" s="243" t="s">
        <v>1</v>
      </c>
      <c r="F140" s="244" t="s">
        <v>143</v>
      </c>
      <c r="G140" s="242"/>
      <c r="H140" s="245">
        <v>1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AT140" s="251" t="s">
        <v>141</v>
      </c>
      <c r="AU140" s="251" t="s">
        <v>74</v>
      </c>
      <c r="AV140" s="13" t="s">
        <v>139</v>
      </c>
      <c r="AW140" s="13" t="s">
        <v>30</v>
      </c>
      <c r="AX140" s="13" t="s">
        <v>74</v>
      </c>
      <c r="AY140" s="251" t="s">
        <v>128</v>
      </c>
    </row>
    <row r="141" s="1" customFormat="1" ht="16.5" customHeight="1">
      <c r="B141" s="38"/>
      <c r="C141" s="217" t="s">
        <v>205</v>
      </c>
      <c r="D141" s="217" t="s">
        <v>133</v>
      </c>
      <c r="E141" s="218" t="s">
        <v>785</v>
      </c>
      <c r="F141" s="219" t="s">
        <v>786</v>
      </c>
      <c r="G141" s="220" t="s">
        <v>787</v>
      </c>
      <c r="H141" s="221">
        <v>270</v>
      </c>
      <c r="I141" s="222"/>
      <c r="J141" s="223">
        <f>ROUND(I141*H141,2)</f>
        <v>0</v>
      </c>
      <c r="K141" s="219" t="s">
        <v>569</v>
      </c>
      <c r="L141" s="43"/>
      <c r="M141" s="224" t="s">
        <v>1</v>
      </c>
      <c r="N141" s="225" t="s">
        <v>38</v>
      </c>
      <c r="O141" s="79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17" t="s">
        <v>726</v>
      </c>
      <c r="AT141" s="17" t="s">
        <v>133</v>
      </c>
      <c r="AU141" s="17" t="s">
        <v>74</v>
      </c>
      <c r="AY141" s="17" t="s">
        <v>128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74</v>
      </c>
      <c r="BK141" s="228">
        <f>ROUND(I141*H141,2)</f>
        <v>0</v>
      </c>
      <c r="BL141" s="17" t="s">
        <v>726</v>
      </c>
      <c r="BM141" s="17" t="s">
        <v>788</v>
      </c>
    </row>
    <row r="142" s="12" customFormat="1">
      <c r="B142" s="229"/>
      <c r="C142" s="230"/>
      <c r="D142" s="231" t="s">
        <v>141</v>
      </c>
      <c r="E142" s="232" t="s">
        <v>1</v>
      </c>
      <c r="F142" s="233" t="s">
        <v>789</v>
      </c>
      <c r="G142" s="230"/>
      <c r="H142" s="234">
        <v>270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141</v>
      </c>
      <c r="AU142" s="240" t="s">
        <v>74</v>
      </c>
      <c r="AV142" s="12" t="s">
        <v>76</v>
      </c>
      <c r="AW142" s="12" t="s">
        <v>30</v>
      </c>
      <c r="AX142" s="12" t="s">
        <v>67</v>
      </c>
      <c r="AY142" s="240" t="s">
        <v>128</v>
      </c>
    </row>
    <row r="143" s="13" customFormat="1">
      <c r="B143" s="241"/>
      <c r="C143" s="242"/>
      <c r="D143" s="231" t="s">
        <v>141</v>
      </c>
      <c r="E143" s="243" t="s">
        <v>1</v>
      </c>
      <c r="F143" s="244" t="s">
        <v>143</v>
      </c>
      <c r="G143" s="242"/>
      <c r="H143" s="245">
        <v>270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AT143" s="251" t="s">
        <v>141</v>
      </c>
      <c r="AU143" s="251" t="s">
        <v>74</v>
      </c>
      <c r="AV143" s="13" t="s">
        <v>139</v>
      </c>
      <c r="AW143" s="13" t="s">
        <v>30</v>
      </c>
      <c r="AX143" s="13" t="s">
        <v>74</v>
      </c>
      <c r="AY143" s="251" t="s">
        <v>128</v>
      </c>
    </row>
    <row r="144" s="1" customFormat="1" ht="16.5" customHeight="1">
      <c r="B144" s="38"/>
      <c r="C144" s="217" t="s">
        <v>8</v>
      </c>
      <c r="D144" s="217" t="s">
        <v>133</v>
      </c>
      <c r="E144" s="218" t="s">
        <v>790</v>
      </c>
      <c r="F144" s="219" t="s">
        <v>791</v>
      </c>
      <c r="G144" s="220" t="s">
        <v>685</v>
      </c>
      <c r="H144" s="221">
        <v>1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38</v>
      </c>
      <c r="O144" s="79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17" t="s">
        <v>726</v>
      </c>
      <c r="AT144" s="17" t="s">
        <v>133</v>
      </c>
      <c r="AU144" s="17" t="s">
        <v>74</v>
      </c>
      <c r="AY144" s="17" t="s">
        <v>128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74</v>
      </c>
      <c r="BK144" s="228">
        <f>ROUND(I144*H144,2)</f>
        <v>0</v>
      </c>
      <c r="BL144" s="17" t="s">
        <v>726</v>
      </c>
      <c r="BM144" s="17" t="s">
        <v>792</v>
      </c>
    </row>
    <row r="145" s="12" customFormat="1">
      <c r="B145" s="229"/>
      <c r="C145" s="230"/>
      <c r="D145" s="231" t="s">
        <v>141</v>
      </c>
      <c r="E145" s="232" t="s">
        <v>1</v>
      </c>
      <c r="F145" s="233" t="s">
        <v>74</v>
      </c>
      <c r="G145" s="230"/>
      <c r="H145" s="234">
        <v>1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141</v>
      </c>
      <c r="AU145" s="240" t="s">
        <v>74</v>
      </c>
      <c r="AV145" s="12" t="s">
        <v>76</v>
      </c>
      <c r="AW145" s="12" t="s">
        <v>30</v>
      </c>
      <c r="AX145" s="12" t="s">
        <v>67</v>
      </c>
      <c r="AY145" s="240" t="s">
        <v>128</v>
      </c>
    </row>
    <row r="146" s="13" customFormat="1">
      <c r="B146" s="241"/>
      <c r="C146" s="242"/>
      <c r="D146" s="231" t="s">
        <v>141</v>
      </c>
      <c r="E146" s="243" t="s">
        <v>1</v>
      </c>
      <c r="F146" s="244" t="s">
        <v>143</v>
      </c>
      <c r="G146" s="242"/>
      <c r="H146" s="245">
        <v>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AT146" s="251" t="s">
        <v>141</v>
      </c>
      <c r="AU146" s="251" t="s">
        <v>74</v>
      </c>
      <c r="AV146" s="13" t="s">
        <v>139</v>
      </c>
      <c r="AW146" s="13" t="s">
        <v>30</v>
      </c>
      <c r="AX146" s="13" t="s">
        <v>74</v>
      </c>
      <c r="AY146" s="251" t="s">
        <v>128</v>
      </c>
    </row>
    <row r="147" s="1" customFormat="1" ht="16.5" customHeight="1">
      <c r="B147" s="38"/>
      <c r="C147" s="217" t="s">
        <v>215</v>
      </c>
      <c r="D147" s="217" t="s">
        <v>133</v>
      </c>
      <c r="E147" s="218" t="s">
        <v>793</v>
      </c>
      <c r="F147" s="219" t="s">
        <v>794</v>
      </c>
      <c r="G147" s="220" t="s">
        <v>685</v>
      </c>
      <c r="H147" s="221">
        <v>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38</v>
      </c>
      <c r="O147" s="7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17" t="s">
        <v>726</v>
      </c>
      <c r="AT147" s="17" t="s">
        <v>133</v>
      </c>
      <c r="AU147" s="17" t="s">
        <v>74</v>
      </c>
      <c r="AY147" s="17" t="s">
        <v>128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74</v>
      </c>
      <c r="BK147" s="228">
        <f>ROUND(I147*H147,2)</f>
        <v>0</v>
      </c>
      <c r="BL147" s="17" t="s">
        <v>726</v>
      </c>
      <c r="BM147" s="17" t="s">
        <v>795</v>
      </c>
    </row>
    <row r="148" s="12" customFormat="1">
      <c r="B148" s="229"/>
      <c r="C148" s="230"/>
      <c r="D148" s="231" t="s">
        <v>141</v>
      </c>
      <c r="E148" s="232" t="s">
        <v>1</v>
      </c>
      <c r="F148" s="233" t="s">
        <v>74</v>
      </c>
      <c r="G148" s="230"/>
      <c r="H148" s="234">
        <v>1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141</v>
      </c>
      <c r="AU148" s="240" t="s">
        <v>74</v>
      </c>
      <c r="AV148" s="12" t="s">
        <v>76</v>
      </c>
      <c r="AW148" s="12" t="s">
        <v>30</v>
      </c>
      <c r="AX148" s="12" t="s">
        <v>67</v>
      </c>
      <c r="AY148" s="240" t="s">
        <v>128</v>
      </c>
    </row>
    <row r="149" s="13" customFormat="1">
      <c r="B149" s="241"/>
      <c r="C149" s="242"/>
      <c r="D149" s="231" t="s">
        <v>141</v>
      </c>
      <c r="E149" s="243" t="s">
        <v>1</v>
      </c>
      <c r="F149" s="244" t="s">
        <v>143</v>
      </c>
      <c r="G149" s="242"/>
      <c r="H149" s="245">
        <v>1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AT149" s="251" t="s">
        <v>141</v>
      </c>
      <c r="AU149" s="251" t="s">
        <v>74</v>
      </c>
      <c r="AV149" s="13" t="s">
        <v>139</v>
      </c>
      <c r="AW149" s="13" t="s">
        <v>30</v>
      </c>
      <c r="AX149" s="13" t="s">
        <v>74</v>
      </c>
      <c r="AY149" s="251" t="s">
        <v>128</v>
      </c>
    </row>
    <row r="150" s="11" customFormat="1" ht="25.92" customHeight="1">
      <c r="B150" s="201"/>
      <c r="C150" s="202"/>
      <c r="D150" s="203" t="s">
        <v>66</v>
      </c>
      <c r="E150" s="204" t="s">
        <v>796</v>
      </c>
      <c r="F150" s="204" t="s">
        <v>797</v>
      </c>
      <c r="G150" s="202"/>
      <c r="H150" s="202"/>
      <c r="I150" s="205"/>
      <c r="J150" s="206">
        <f>BK150</f>
        <v>0</v>
      </c>
      <c r="K150" s="202"/>
      <c r="L150" s="207"/>
      <c r="M150" s="208"/>
      <c r="N150" s="209"/>
      <c r="O150" s="209"/>
      <c r="P150" s="210">
        <f>SUM(P151:P153)</f>
        <v>0</v>
      </c>
      <c r="Q150" s="209"/>
      <c r="R150" s="210">
        <f>SUM(R151:R153)</f>
        <v>0</v>
      </c>
      <c r="S150" s="209"/>
      <c r="T150" s="211">
        <f>SUM(T151:T153)</f>
        <v>0</v>
      </c>
      <c r="AR150" s="212" t="s">
        <v>161</v>
      </c>
      <c r="AT150" s="213" t="s">
        <v>66</v>
      </c>
      <c r="AU150" s="213" t="s">
        <v>67</v>
      </c>
      <c r="AY150" s="212" t="s">
        <v>128</v>
      </c>
      <c r="BK150" s="214">
        <f>SUM(BK151:BK153)</f>
        <v>0</v>
      </c>
    </row>
    <row r="151" s="1" customFormat="1" ht="16.5" customHeight="1">
      <c r="B151" s="38"/>
      <c r="C151" s="217" t="s">
        <v>222</v>
      </c>
      <c r="D151" s="217" t="s">
        <v>133</v>
      </c>
      <c r="E151" s="218" t="s">
        <v>798</v>
      </c>
      <c r="F151" s="219" t="s">
        <v>799</v>
      </c>
      <c r="G151" s="220" t="s">
        <v>743</v>
      </c>
      <c r="H151" s="221">
        <v>1</v>
      </c>
      <c r="I151" s="222"/>
      <c r="J151" s="223">
        <f>ROUND(I151*H151,2)</f>
        <v>0</v>
      </c>
      <c r="K151" s="219" t="s">
        <v>569</v>
      </c>
      <c r="L151" s="43"/>
      <c r="M151" s="224" t="s">
        <v>1</v>
      </c>
      <c r="N151" s="225" t="s">
        <v>38</v>
      </c>
      <c r="O151" s="7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17" t="s">
        <v>726</v>
      </c>
      <c r="AT151" s="17" t="s">
        <v>133</v>
      </c>
      <c r="AU151" s="17" t="s">
        <v>74</v>
      </c>
      <c r="AY151" s="17" t="s">
        <v>128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74</v>
      </c>
      <c r="BK151" s="228">
        <f>ROUND(I151*H151,2)</f>
        <v>0</v>
      </c>
      <c r="BL151" s="17" t="s">
        <v>726</v>
      </c>
      <c r="BM151" s="17" t="s">
        <v>800</v>
      </c>
    </row>
    <row r="152" s="12" customFormat="1">
      <c r="B152" s="229"/>
      <c r="C152" s="230"/>
      <c r="D152" s="231" t="s">
        <v>141</v>
      </c>
      <c r="E152" s="232" t="s">
        <v>1</v>
      </c>
      <c r="F152" s="233" t="s">
        <v>801</v>
      </c>
      <c r="G152" s="230"/>
      <c r="H152" s="234">
        <v>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141</v>
      </c>
      <c r="AU152" s="240" t="s">
        <v>74</v>
      </c>
      <c r="AV152" s="12" t="s">
        <v>76</v>
      </c>
      <c r="AW152" s="12" t="s">
        <v>30</v>
      </c>
      <c r="AX152" s="12" t="s">
        <v>67</v>
      </c>
      <c r="AY152" s="240" t="s">
        <v>128</v>
      </c>
    </row>
    <row r="153" s="13" customFormat="1">
      <c r="B153" s="241"/>
      <c r="C153" s="242"/>
      <c r="D153" s="231" t="s">
        <v>141</v>
      </c>
      <c r="E153" s="243" t="s">
        <v>1</v>
      </c>
      <c r="F153" s="244" t="s">
        <v>143</v>
      </c>
      <c r="G153" s="242"/>
      <c r="H153" s="245">
        <v>1</v>
      </c>
      <c r="I153" s="246"/>
      <c r="J153" s="242"/>
      <c r="K153" s="242"/>
      <c r="L153" s="247"/>
      <c r="M153" s="283"/>
      <c r="N153" s="284"/>
      <c r="O153" s="284"/>
      <c r="P153" s="284"/>
      <c r="Q153" s="284"/>
      <c r="R153" s="284"/>
      <c r="S153" s="284"/>
      <c r="T153" s="285"/>
      <c r="AT153" s="251" t="s">
        <v>141</v>
      </c>
      <c r="AU153" s="251" t="s">
        <v>74</v>
      </c>
      <c r="AV153" s="13" t="s">
        <v>139</v>
      </c>
      <c r="AW153" s="13" t="s">
        <v>30</v>
      </c>
      <c r="AX153" s="13" t="s">
        <v>74</v>
      </c>
      <c r="AY153" s="251" t="s">
        <v>128</v>
      </c>
    </row>
    <row r="154" s="1" customFormat="1" ht="6.96" customHeight="1">
      <c r="B154" s="57"/>
      <c r="C154" s="58"/>
      <c r="D154" s="58"/>
      <c r="E154" s="58"/>
      <c r="F154" s="58"/>
      <c r="G154" s="58"/>
      <c r="H154" s="58"/>
      <c r="I154" s="167"/>
      <c r="J154" s="58"/>
      <c r="K154" s="58"/>
      <c r="L154" s="43"/>
    </row>
  </sheetData>
  <sheetProtection sheet="1" autoFilter="0" formatColumns="0" formatRows="0" objects="1" scenarios="1" spinCount="100000" saltValue="Gd+TyvLnotE0YpR+aH5QfmE6kWNOTzre8bKjp/aXE+HMLU9P1oF7m12VZlOyC6puH5MC5d56fFb+TQEX+cyjGg==" hashValue="YrS03ZMSic7G/eWifLL/Y1QlOvcBc7zkM2luHRNKwRJg7qGlJENJYOQoEjFyPTvA4meAjY9pcCS5wXfPL4NGZg==" algorithmName="SHA-512" password="CC35"/>
  <autoFilter ref="C90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76</v>
      </c>
    </row>
    <row r="4" ht="24.96" customHeight="1">
      <c r="B4" s="20"/>
      <c r="D4" s="140" t="s">
        <v>87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ZŠ Bezručova - střešní plášt</v>
      </c>
      <c r="F7" s="141"/>
      <c r="G7" s="141"/>
      <c r="H7" s="141"/>
      <c r="L7" s="20"/>
    </row>
    <row r="8" s="1" customFormat="1" ht="12" customHeight="1">
      <c r="B8" s="43"/>
      <c r="D8" s="141" t="s">
        <v>88</v>
      </c>
      <c r="I8" s="143"/>
      <c r="L8" s="43"/>
    </row>
    <row r="9" s="1" customFormat="1" ht="36.96" customHeight="1">
      <c r="B9" s="43"/>
      <c r="E9" s="144" t="s">
        <v>802</v>
      </c>
      <c r="F9" s="1"/>
      <c r="G9" s="1"/>
      <c r="H9" s="1"/>
      <c r="I9" s="143"/>
      <c r="L9" s="43"/>
    </row>
    <row r="10" s="1" customFormat="1">
      <c r="B10" s="43"/>
      <c r="I10" s="143"/>
      <c r="L10" s="43"/>
    </row>
    <row r="11" s="1" customFormat="1" ht="12" customHeight="1">
      <c r="B11" s="43"/>
      <c r="D11" s="141" t="s">
        <v>18</v>
      </c>
      <c r="F11" s="17" t="s">
        <v>1</v>
      </c>
      <c r="I11" s="145" t="s">
        <v>19</v>
      </c>
      <c r="J11" s="17" t="s">
        <v>1</v>
      </c>
      <c r="L11" s="43"/>
    </row>
    <row r="12" s="1" customFormat="1" ht="12" customHeight="1">
      <c r="B12" s="43"/>
      <c r="D12" s="141" t="s">
        <v>20</v>
      </c>
      <c r="F12" s="17" t="s">
        <v>21</v>
      </c>
      <c r="I12" s="145" t="s">
        <v>22</v>
      </c>
      <c r="J12" s="146" t="str">
        <f>'Rekapitulace stavby'!AN8</f>
        <v>13. 2. 2019</v>
      </c>
      <c r="L12" s="43"/>
    </row>
    <row r="13" s="1" customFormat="1" ht="10.8" customHeight="1">
      <c r="B13" s="43"/>
      <c r="I13" s="143"/>
      <c r="L13" s="43"/>
    </row>
    <row r="14" s="1" customFormat="1" ht="12" customHeight="1">
      <c r="B14" s="43"/>
      <c r="D14" s="141" t="s">
        <v>24</v>
      </c>
      <c r="I14" s="145" t="s">
        <v>25</v>
      </c>
      <c r="J14" s="17" t="str">
        <f>IF('Rekapitulace stavby'!AN10="","",'Rekapitulace stavby'!AN10)</f>
        <v/>
      </c>
      <c r="L14" s="43"/>
    </row>
    <row r="15" s="1" customFormat="1" ht="18" customHeight="1">
      <c r="B15" s="43"/>
      <c r="E15" s="17" t="str">
        <f>IF('Rekapitulace stavby'!E11="","",'Rekapitulace stavby'!E11)</f>
        <v xml:space="preserve"> </v>
      </c>
      <c r="I15" s="145" t="s">
        <v>26</v>
      </c>
      <c r="J15" s="17" t="str">
        <f>IF('Rekapitulace stavby'!AN11="","",'Rekapitulace stavby'!AN11)</f>
        <v/>
      </c>
      <c r="L15" s="43"/>
    </row>
    <row r="16" s="1" customFormat="1" ht="6.96" customHeight="1">
      <c r="B16" s="43"/>
      <c r="I16" s="143"/>
      <c r="L16" s="43"/>
    </row>
    <row r="17" s="1" customFormat="1" ht="12" customHeight="1">
      <c r="B17" s="43"/>
      <c r="D17" s="141" t="s">
        <v>27</v>
      </c>
      <c r="I17" s="145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5" t="s">
        <v>26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3"/>
      <c r="L19" s="43"/>
    </row>
    <row r="20" s="1" customFormat="1" ht="12" customHeight="1">
      <c r="B20" s="43"/>
      <c r="D20" s="141" t="s">
        <v>29</v>
      </c>
      <c r="I20" s="145" t="s">
        <v>25</v>
      </c>
      <c r="J20" s="17" t="str">
        <f>IF('Rekapitulace stavby'!AN16="","",'Rekapitulace stavby'!AN16)</f>
        <v/>
      </c>
      <c r="L20" s="43"/>
    </row>
    <row r="21" s="1" customFormat="1" ht="18" customHeight="1">
      <c r="B21" s="43"/>
      <c r="E21" s="17" t="str">
        <f>IF('Rekapitulace stavby'!E17="","",'Rekapitulace stavby'!E17)</f>
        <v xml:space="preserve"> </v>
      </c>
      <c r="I21" s="145" t="s">
        <v>26</v>
      </c>
      <c r="J21" s="17" t="str">
        <f>IF('Rekapitulace stavby'!AN17="","",'Rekapitulace stavby'!AN17)</f>
        <v/>
      </c>
      <c r="L21" s="43"/>
    </row>
    <row r="22" s="1" customFormat="1" ht="6.96" customHeight="1">
      <c r="B22" s="43"/>
      <c r="I22" s="143"/>
      <c r="L22" s="43"/>
    </row>
    <row r="23" s="1" customFormat="1" ht="12" customHeight="1">
      <c r="B23" s="43"/>
      <c r="D23" s="141" t="s">
        <v>31</v>
      </c>
      <c r="I23" s="145" t="s">
        <v>25</v>
      </c>
      <c r="J23" s="17" t="str">
        <f>IF('Rekapitulace stavby'!AN19="","",'Rekapitulace stavby'!AN19)</f>
        <v/>
      </c>
      <c r="L23" s="43"/>
    </row>
    <row r="24" s="1" customFormat="1" ht="18" customHeight="1">
      <c r="B24" s="43"/>
      <c r="E24" s="17" t="str">
        <f>IF('Rekapitulace stavby'!E20="","",'Rekapitulace stavby'!E20)</f>
        <v xml:space="preserve"> </v>
      </c>
      <c r="I24" s="145" t="s">
        <v>26</v>
      </c>
      <c r="J24" s="17" t="str">
        <f>IF('Rekapitulace stavby'!AN20="","",'Rekapitulace stavby'!AN20)</f>
        <v/>
      </c>
      <c r="L24" s="43"/>
    </row>
    <row r="25" s="1" customFormat="1" ht="6.96" customHeight="1">
      <c r="B25" s="43"/>
      <c r="I25" s="143"/>
      <c r="L25" s="43"/>
    </row>
    <row r="26" s="1" customFormat="1" ht="12" customHeight="1">
      <c r="B26" s="43"/>
      <c r="D26" s="141" t="s">
        <v>32</v>
      </c>
      <c r="I26" s="143"/>
      <c r="L26" s="43"/>
    </row>
    <row r="27" s="7" customFormat="1" ht="16.5" customHeight="1">
      <c r="B27" s="147"/>
      <c r="E27" s="148" t="s">
        <v>1</v>
      </c>
      <c r="F27" s="148"/>
      <c r="G27" s="148"/>
      <c r="H27" s="148"/>
      <c r="I27" s="149"/>
      <c r="L27" s="147"/>
    </row>
    <row r="28" s="1" customFormat="1" ht="6.96" customHeight="1">
      <c r="B28" s="43"/>
      <c r="I28" s="143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50"/>
      <c r="J29" s="71"/>
      <c r="K29" s="71"/>
      <c r="L29" s="43"/>
    </row>
    <row r="30" s="1" customFormat="1" ht="25.44" customHeight="1">
      <c r="B30" s="43"/>
      <c r="D30" s="151" t="s">
        <v>33</v>
      </c>
      <c r="I30" s="143"/>
      <c r="J30" s="152">
        <f>ROUND(J97,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14.4" customHeight="1">
      <c r="B32" s="43"/>
      <c r="F32" s="153" t="s">
        <v>35</v>
      </c>
      <c r="I32" s="154" t="s">
        <v>34</v>
      </c>
      <c r="J32" s="153" t="s">
        <v>36</v>
      </c>
      <c r="L32" s="43"/>
    </row>
    <row r="33" s="1" customFormat="1" ht="14.4" customHeight="1">
      <c r="B33" s="43"/>
      <c r="D33" s="141" t="s">
        <v>37</v>
      </c>
      <c r="E33" s="141" t="s">
        <v>38</v>
      </c>
      <c r="F33" s="155">
        <f>ROUND((SUM(BE97:BE569)),  2)</f>
        <v>0</v>
      </c>
      <c r="I33" s="156">
        <v>0.20999999999999999</v>
      </c>
      <c r="J33" s="155">
        <f>ROUND(((SUM(BE97:BE569))*I33),  2)</f>
        <v>0</v>
      </c>
      <c r="L33" s="43"/>
    </row>
    <row r="34" s="1" customFormat="1" ht="14.4" customHeight="1">
      <c r="B34" s="43"/>
      <c r="E34" s="141" t="s">
        <v>39</v>
      </c>
      <c r="F34" s="155">
        <f>ROUND((SUM(BF97:BF569)),  2)</f>
        <v>0</v>
      </c>
      <c r="I34" s="156">
        <v>0.14999999999999999</v>
      </c>
      <c r="J34" s="155">
        <f>ROUND(((SUM(BF97:BF569))*I34),  2)</f>
        <v>0</v>
      </c>
      <c r="L34" s="43"/>
    </row>
    <row r="35" hidden="1" s="1" customFormat="1" ht="14.4" customHeight="1">
      <c r="B35" s="43"/>
      <c r="E35" s="141" t="s">
        <v>40</v>
      </c>
      <c r="F35" s="155">
        <f>ROUND((SUM(BG97:BG569)),  2)</f>
        <v>0</v>
      </c>
      <c r="I35" s="156">
        <v>0.20999999999999999</v>
      </c>
      <c r="J35" s="155">
        <f>0</f>
        <v>0</v>
      </c>
      <c r="L35" s="43"/>
    </row>
    <row r="36" hidden="1" s="1" customFormat="1" ht="14.4" customHeight="1">
      <c r="B36" s="43"/>
      <c r="E36" s="141" t="s">
        <v>41</v>
      </c>
      <c r="F36" s="155">
        <f>ROUND((SUM(BH97:BH569)),  2)</f>
        <v>0</v>
      </c>
      <c r="I36" s="156">
        <v>0.14999999999999999</v>
      </c>
      <c r="J36" s="155">
        <f>0</f>
        <v>0</v>
      </c>
      <c r="L36" s="43"/>
    </row>
    <row r="37" hidden="1" s="1" customFormat="1" ht="14.4" customHeight="1">
      <c r="B37" s="43"/>
      <c r="E37" s="141" t="s">
        <v>42</v>
      </c>
      <c r="F37" s="155">
        <f>ROUND((SUM(BI97:BI569)),  2)</f>
        <v>0</v>
      </c>
      <c r="I37" s="156">
        <v>0</v>
      </c>
      <c r="J37" s="155">
        <f>0</f>
        <v>0</v>
      </c>
      <c r="L37" s="43"/>
    </row>
    <row r="38" s="1" customFormat="1" ht="6.96" customHeight="1">
      <c r="B38" s="43"/>
      <c r="I38" s="143"/>
      <c r="L38" s="43"/>
    </row>
    <row r="39" s="1" customFormat="1" ht="25.44" customHeight="1">
      <c r="B39" s="43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43"/>
    </row>
    <row r="40" s="1" customFormat="1" ht="14.4" customHeight="1"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43"/>
    </row>
    <row r="44" s="1" customFormat="1" ht="6.96" customHeight="1"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43"/>
    </row>
    <row r="45" s="1" customFormat="1" ht="24.96" customHeight="1">
      <c r="B45" s="38"/>
      <c r="C45" s="23" t="s">
        <v>90</v>
      </c>
      <c r="D45" s="39"/>
      <c r="E45" s="39"/>
      <c r="F45" s="39"/>
      <c r="G45" s="39"/>
      <c r="H45" s="39"/>
      <c r="I45" s="143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3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16.5" customHeight="1">
      <c r="B48" s="38"/>
      <c r="C48" s="39"/>
      <c r="D48" s="39"/>
      <c r="E48" s="171" t="str">
        <f>E7</f>
        <v>ZŠ Bezručova - střešní plášt</v>
      </c>
      <c r="F48" s="32"/>
      <c r="G48" s="32"/>
      <c r="H48" s="32"/>
      <c r="I48" s="143"/>
      <c r="J48" s="39"/>
      <c r="K48" s="39"/>
      <c r="L48" s="43"/>
    </row>
    <row r="49" s="1" customFormat="1" ht="12" customHeight="1">
      <c r="B49" s="38"/>
      <c r="C49" s="32" t="s">
        <v>88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D.1.1_2.etapa - Architektonicko stavební řešení</v>
      </c>
      <c r="F50" s="39"/>
      <c r="G50" s="39"/>
      <c r="H50" s="39"/>
      <c r="I50" s="143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2" customHeight="1">
      <c r="B52" s="38"/>
      <c r="C52" s="32" t="s">
        <v>20</v>
      </c>
      <c r="D52" s="39"/>
      <c r="E52" s="39"/>
      <c r="F52" s="27" t="str">
        <f>F12</f>
        <v xml:space="preserve"> </v>
      </c>
      <c r="G52" s="39"/>
      <c r="H52" s="39"/>
      <c r="I52" s="145" t="s">
        <v>22</v>
      </c>
      <c r="J52" s="67" t="str">
        <f>IF(J12="","",J12)</f>
        <v>13. 2. 2019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3.65" customHeight="1">
      <c r="B54" s="38"/>
      <c r="C54" s="32" t="s">
        <v>24</v>
      </c>
      <c r="D54" s="39"/>
      <c r="E54" s="39"/>
      <c r="F54" s="27" t="str">
        <f>E15</f>
        <v xml:space="preserve"> </v>
      </c>
      <c r="G54" s="39"/>
      <c r="H54" s="39"/>
      <c r="I54" s="145" t="s">
        <v>29</v>
      </c>
      <c r="J54" s="36" t="str">
        <f>E21</f>
        <v xml:space="preserve"> </v>
      </c>
      <c r="K54" s="39"/>
      <c r="L54" s="43"/>
    </row>
    <row r="55" s="1" customFormat="1" ht="13.65" customHeight="1">
      <c r="B55" s="38"/>
      <c r="C55" s="32" t="s">
        <v>27</v>
      </c>
      <c r="D55" s="39"/>
      <c r="E55" s="39"/>
      <c r="F55" s="27" t="str">
        <f>IF(E18="","",E18)</f>
        <v>Vyplň údaj</v>
      </c>
      <c r="G55" s="39"/>
      <c r="H55" s="39"/>
      <c r="I55" s="145" t="s">
        <v>31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3"/>
      <c r="J56" s="39"/>
      <c r="K56" s="39"/>
      <c r="L56" s="43"/>
    </row>
    <row r="57" s="1" customFormat="1" ht="29.28" customHeight="1">
      <c r="B57" s="38"/>
      <c r="C57" s="172" t="s">
        <v>91</v>
      </c>
      <c r="D57" s="173"/>
      <c r="E57" s="173"/>
      <c r="F57" s="173"/>
      <c r="G57" s="173"/>
      <c r="H57" s="173"/>
      <c r="I57" s="174"/>
      <c r="J57" s="175" t="s">
        <v>92</v>
      </c>
      <c r="K57" s="173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3"/>
      <c r="J58" s="39"/>
      <c r="K58" s="39"/>
      <c r="L58" s="43"/>
    </row>
    <row r="59" s="1" customFormat="1" ht="22.8" customHeight="1">
      <c r="B59" s="38"/>
      <c r="C59" s="176" t="s">
        <v>93</v>
      </c>
      <c r="D59" s="39"/>
      <c r="E59" s="39"/>
      <c r="F59" s="39"/>
      <c r="G59" s="39"/>
      <c r="H59" s="39"/>
      <c r="I59" s="143"/>
      <c r="J59" s="98">
        <f>J97</f>
        <v>0</v>
      </c>
      <c r="K59" s="39"/>
      <c r="L59" s="43"/>
      <c r="AU59" s="17" t="s">
        <v>94</v>
      </c>
    </row>
    <row r="60" s="8" customFormat="1" ht="24.96" customHeight="1">
      <c r="B60" s="177"/>
      <c r="C60" s="178"/>
      <c r="D60" s="179" t="s">
        <v>95</v>
      </c>
      <c r="E60" s="180"/>
      <c r="F60" s="180"/>
      <c r="G60" s="180"/>
      <c r="H60" s="180"/>
      <c r="I60" s="181"/>
      <c r="J60" s="182">
        <f>J98</f>
        <v>0</v>
      </c>
      <c r="K60" s="178"/>
      <c r="L60" s="183"/>
    </row>
    <row r="61" s="9" customFormat="1" ht="19.92" customHeight="1">
      <c r="B61" s="184"/>
      <c r="C61" s="122"/>
      <c r="D61" s="185" t="s">
        <v>96</v>
      </c>
      <c r="E61" s="186"/>
      <c r="F61" s="186"/>
      <c r="G61" s="186"/>
      <c r="H61" s="186"/>
      <c r="I61" s="187"/>
      <c r="J61" s="188">
        <f>J99</f>
        <v>0</v>
      </c>
      <c r="K61" s="122"/>
      <c r="L61" s="189"/>
    </row>
    <row r="62" s="9" customFormat="1" ht="14.88" customHeight="1">
      <c r="B62" s="184"/>
      <c r="C62" s="122"/>
      <c r="D62" s="185" t="s">
        <v>97</v>
      </c>
      <c r="E62" s="186"/>
      <c r="F62" s="186"/>
      <c r="G62" s="186"/>
      <c r="H62" s="186"/>
      <c r="I62" s="187"/>
      <c r="J62" s="188">
        <f>J100</f>
        <v>0</v>
      </c>
      <c r="K62" s="122"/>
      <c r="L62" s="189"/>
    </row>
    <row r="63" s="9" customFormat="1" ht="19.92" customHeight="1">
      <c r="B63" s="184"/>
      <c r="C63" s="122"/>
      <c r="D63" s="185" t="s">
        <v>98</v>
      </c>
      <c r="E63" s="186"/>
      <c r="F63" s="186"/>
      <c r="G63" s="186"/>
      <c r="H63" s="186"/>
      <c r="I63" s="187"/>
      <c r="J63" s="188">
        <f>J124</f>
        <v>0</v>
      </c>
      <c r="K63" s="122"/>
      <c r="L63" s="189"/>
    </row>
    <row r="64" s="9" customFormat="1" ht="14.88" customHeight="1">
      <c r="B64" s="184"/>
      <c r="C64" s="122"/>
      <c r="D64" s="185" t="s">
        <v>99</v>
      </c>
      <c r="E64" s="186"/>
      <c r="F64" s="186"/>
      <c r="G64" s="186"/>
      <c r="H64" s="186"/>
      <c r="I64" s="187"/>
      <c r="J64" s="188">
        <f>J125</f>
        <v>0</v>
      </c>
      <c r="K64" s="122"/>
      <c r="L64" s="189"/>
    </row>
    <row r="65" s="9" customFormat="1" ht="14.88" customHeight="1">
      <c r="B65" s="184"/>
      <c r="C65" s="122"/>
      <c r="D65" s="185" t="s">
        <v>100</v>
      </c>
      <c r="E65" s="186"/>
      <c r="F65" s="186"/>
      <c r="G65" s="186"/>
      <c r="H65" s="186"/>
      <c r="I65" s="187"/>
      <c r="J65" s="188">
        <f>J154</f>
        <v>0</v>
      </c>
      <c r="K65" s="122"/>
      <c r="L65" s="189"/>
    </row>
    <row r="66" s="9" customFormat="1" ht="14.88" customHeight="1">
      <c r="B66" s="184"/>
      <c r="C66" s="122"/>
      <c r="D66" s="185" t="s">
        <v>101</v>
      </c>
      <c r="E66" s="186"/>
      <c r="F66" s="186"/>
      <c r="G66" s="186"/>
      <c r="H66" s="186"/>
      <c r="I66" s="187"/>
      <c r="J66" s="188">
        <f>J158</f>
        <v>0</v>
      </c>
      <c r="K66" s="122"/>
      <c r="L66" s="189"/>
    </row>
    <row r="67" s="9" customFormat="1" ht="19.92" customHeight="1">
      <c r="B67" s="184"/>
      <c r="C67" s="122"/>
      <c r="D67" s="185" t="s">
        <v>102</v>
      </c>
      <c r="E67" s="186"/>
      <c r="F67" s="186"/>
      <c r="G67" s="186"/>
      <c r="H67" s="186"/>
      <c r="I67" s="187"/>
      <c r="J67" s="188">
        <f>J165</f>
        <v>0</v>
      </c>
      <c r="K67" s="122"/>
      <c r="L67" s="189"/>
    </row>
    <row r="68" s="9" customFormat="1" ht="19.92" customHeight="1">
      <c r="B68" s="184"/>
      <c r="C68" s="122"/>
      <c r="D68" s="185" t="s">
        <v>103</v>
      </c>
      <c r="E68" s="186"/>
      <c r="F68" s="186"/>
      <c r="G68" s="186"/>
      <c r="H68" s="186"/>
      <c r="I68" s="187"/>
      <c r="J68" s="188">
        <f>J182</f>
        <v>0</v>
      </c>
      <c r="K68" s="122"/>
      <c r="L68" s="189"/>
    </row>
    <row r="69" s="8" customFormat="1" ht="24.96" customHeight="1">
      <c r="B69" s="177"/>
      <c r="C69" s="178"/>
      <c r="D69" s="179" t="s">
        <v>104</v>
      </c>
      <c r="E69" s="180"/>
      <c r="F69" s="180"/>
      <c r="G69" s="180"/>
      <c r="H69" s="180"/>
      <c r="I69" s="181"/>
      <c r="J69" s="182">
        <f>J184</f>
        <v>0</v>
      </c>
      <c r="K69" s="178"/>
      <c r="L69" s="183"/>
    </row>
    <row r="70" s="9" customFormat="1" ht="19.92" customHeight="1">
      <c r="B70" s="184"/>
      <c r="C70" s="122"/>
      <c r="D70" s="185" t="s">
        <v>105</v>
      </c>
      <c r="E70" s="186"/>
      <c r="F70" s="186"/>
      <c r="G70" s="186"/>
      <c r="H70" s="186"/>
      <c r="I70" s="187"/>
      <c r="J70" s="188">
        <f>J185</f>
        <v>0</v>
      </c>
      <c r="K70" s="122"/>
      <c r="L70" s="189"/>
    </row>
    <row r="71" s="9" customFormat="1" ht="19.92" customHeight="1">
      <c r="B71" s="184"/>
      <c r="C71" s="122"/>
      <c r="D71" s="185" t="s">
        <v>106</v>
      </c>
      <c r="E71" s="186"/>
      <c r="F71" s="186"/>
      <c r="G71" s="186"/>
      <c r="H71" s="186"/>
      <c r="I71" s="187"/>
      <c r="J71" s="188">
        <f>J189</f>
        <v>0</v>
      </c>
      <c r="K71" s="122"/>
      <c r="L71" s="189"/>
    </row>
    <row r="72" s="9" customFormat="1" ht="19.92" customHeight="1">
      <c r="B72" s="184"/>
      <c r="C72" s="122"/>
      <c r="D72" s="185" t="s">
        <v>107</v>
      </c>
      <c r="E72" s="186"/>
      <c r="F72" s="186"/>
      <c r="G72" s="186"/>
      <c r="H72" s="186"/>
      <c r="I72" s="187"/>
      <c r="J72" s="188">
        <f>J194</f>
        <v>0</v>
      </c>
      <c r="K72" s="122"/>
      <c r="L72" s="189"/>
    </row>
    <row r="73" s="9" customFormat="1" ht="19.92" customHeight="1">
      <c r="B73" s="184"/>
      <c r="C73" s="122"/>
      <c r="D73" s="185" t="s">
        <v>108</v>
      </c>
      <c r="E73" s="186"/>
      <c r="F73" s="186"/>
      <c r="G73" s="186"/>
      <c r="H73" s="186"/>
      <c r="I73" s="187"/>
      <c r="J73" s="188">
        <f>J312</f>
        <v>0</v>
      </c>
      <c r="K73" s="122"/>
      <c r="L73" s="189"/>
    </row>
    <row r="74" s="9" customFormat="1" ht="19.92" customHeight="1">
      <c r="B74" s="184"/>
      <c r="C74" s="122"/>
      <c r="D74" s="185" t="s">
        <v>109</v>
      </c>
      <c r="E74" s="186"/>
      <c r="F74" s="186"/>
      <c r="G74" s="186"/>
      <c r="H74" s="186"/>
      <c r="I74" s="187"/>
      <c r="J74" s="188">
        <f>J406</f>
        <v>0</v>
      </c>
      <c r="K74" s="122"/>
      <c r="L74" s="189"/>
    </row>
    <row r="75" s="9" customFormat="1" ht="19.92" customHeight="1">
      <c r="B75" s="184"/>
      <c r="C75" s="122"/>
      <c r="D75" s="185" t="s">
        <v>110</v>
      </c>
      <c r="E75" s="186"/>
      <c r="F75" s="186"/>
      <c r="G75" s="186"/>
      <c r="H75" s="186"/>
      <c r="I75" s="187"/>
      <c r="J75" s="188">
        <f>J436</f>
        <v>0</v>
      </c>
      <c r="K75" s="122"/>
      <c r="L75" s="189"/>
    </row>
    <row r="76" s="8" customFormat="1" ht="24.96" customHeight="1">
      <c r="B76" s="177"/>
      <c r="C76" s="178"/>
      <c r="D76" s="179" t="s">
        <v>111</v>
      </c>
      <c r="E76" s="180"/>
      <c r="F76" s="180"/>
      <c r="G76" s="180"/>
      <c r="H76" s="180"/>
      <c r="I76" s="181"/>
      <c r="J76" s="182">
        <f>J549</f>
        <v>0</v>
      </c>
      <c r="K76" s="178"/>
      <c r="L76" s="183"/>
    </row>
    <row r="77" s="8" customFormat="1" ht="24.96" customHeight="1">
      <c r="B77" s="177"/>
      <c r="C77" s="178"/>
      <c r="D77" s="179" t="s">
        <v>112</v>
      </c>
      <c r="E77" s="180"/>
      <c r="F77" s="180"/>
      <c r="G77" s="180"/>
      <c r="H77" s="180"/>
      <c r="I77" s="181"/>
      <c r="J77" s="182">
        <f>J556</f>
        <v>0</v>
      </c>
      <c r="K77" s="178"/>
      <c r="L77" s="183"/>
    </row>
    <row r="78" s="1" customFormat="1" ht="21.84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6.96" customHeight="1">
      <c r="B79" s="57"/>
      <c r="C79" s="58"/>
      <c r="D79" s="58"/>
      <c r="E79" s="58"/>
      <c r="F79" s="58"/>
      <c r="G79" s="58"/>
      <c r="H79" s="58"/>
      <c r="I79" s="167"/>
      <c r="J79" s="58"/>
      <c r="K79" s="58"/>
      <c r="L79" s="43"/>
    </row>
    <row r="83" s="1" customFormat="1" ht="6.96" customHeight="1">
      <c r="B83" s="59"/>
      <c r="C83" s="60"/>
      <c r="D83" s="60"/>
      <c r="E83" s="60"/>
      <c r="F83" s="60"/>
      <c r="G83" s="60"/>
      <c r="H83" s="60"/>
      <c r="I83" s="170"/>
      <c r="J83" s="60"/>
      <c r="K83" s="60"/>
      <c r="L83" s="43"/>
    </row>
    <row r="84" s="1" customFormat="1" ht="24.96" customHeight="1">
      <c r="B84" s="38"/>
      <c r="C84" s="23" t="s">
        <v>113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12" customHeight="1">
      <c r="B86" s="38"/>
      <c r="C86" s="32" t="s">
        <v>16</v>
      </c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6.5" customHeight="1">
      <c r="B87" s="38"/>
      <c r="C87" s="39"/>
      <c r="D87" s="39"/>
      <c r="E87" s="171" t="str">
        <f>E7</f>
        <v>ZŠ Bezručova - střešní plášt</v>
      </c>
      <c r="F87" s="32"/>
      <c r="G87" s="32"/>
      <c r="H87" s="32"/>
      <c r="I87" s="143"/>
      <c r="J87" s="39"/>
      <c r="K87" s="39"/>
      <c r="L87" s="43"/>
    </row>
    <row r="88" s="1" customFormat="1" ht="12" customHeight="1">
      <c r="B88" s="38"/>
      <c r="C88" s="32" t="s">
        <v>88</v>
      </c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6.5" customHeight="1">
      <c r="B89" s="38"/>
      <c r="C89" s="39"/>
      <c r="D89" s="39"/>
      <c r="E89" s="64" t="str">
        <f>E9</f>
        <v>D.1.1_2.etapa - Architektonicko stavební řešení</v>
      </c>
      <c r="F89" s="39"/>
      <c r="G89" s="39"/>
      <c r="H89" s="39"/>
      <c r="I89" s="143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F12</f>
        <v xml:space="preserve"> </v>
      </c>
      <c r="G91" s="39"/>
      <c r="H91" s="39"/>
      <c r="I91" s="145" t="s">
        <v>22</v>
      </c>
      <c r="J91" s="67" t="str">
        <f>IF(J12="","",J12)</f>
        <v>13. 2. 2019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3"/>
      <c r="J92" s="39"/>
      <c r="K92" s="39"/>
      <c r="L92" s="43"/>
    </row>
    <row r="93" s="1" customFormat="1" ht="13.65" customHeight="1">
      <c r="B93" s="38"/>
      <c r="C93" s="32" t="s">
        <v>24</v>
      </c>
      <c r="D93" s="39"/>
      <c r="E93" s="39"/>
      <c r="F93" s="27" t="str">
        <f>E15</f>
        <v xml:space="preserve"> </v>
      </c>
      <c r="G93" s="39"/>
      <c r="H93" s="39"/>
      <c r="I93" s="145" t="s">
        <v>29</v>
      </c>
      <c r="J93" s="36" t="str">
        <f>E21</f>
        <v xml:space="preserve"> </v>
      </c>
      <c r="K93" s="39"/>
      <c r="L93" s="43"/>
    </row>
    <row r="94" s="1" customFormat="1" ht="13.65" customHeight="1">
      <c r="B94" s="38"/>
      <c r="C94" s="32" t="s">
        <v>27</v>
      </c>
      <c r="D94" s="39"/>
      <c r="E94" s="39"/>
      <c r="F94" s="27" t="str">
        <f>IF(E18="","",E18)</f>
        <v>Vyplň údaj</v>
      </c>
      <c r="G94" s="39"/>
      <c r="H94" s="39"/>
      <c r="I94" s="145" t="s">
        <v>31</v>
      </c>
      <c r="J94" s="36" t="str">
        <f>E24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43"/>
    </row>
    <row r="96" s="10" customFormat="1" ht="29.28" customHeight="1">
      <c r="B96" s="190"/>
      <c r="C96" s="191" t="s">
        <v>114</v>
      </c>
      <c r="D96" s="192" t="s">
        <v>52</v>
      </c>
      <c r="E96" s="192" t="s">
        <v>48</v>
      </c>
      <c r="F96" s="192" t="s">
        <v>49</v>
      </c>
      <c r="G96" s="192" t="s">
        <v>115</v>
      </c>
      <c r="H96" s="192" t="s">
        <v>116</v>
      </c>
      <c r="I96" s="193" t="s">
        <v>117</v>
      </c>
      <c r="J96" s="194" t="s">
        <v>92</v>
      </c>
      <c r="K96" s="195" t="s">
        <v>118</v>
      </c>
      <c r="L96" s="196"/>
      <c r="M96" s="88" t="s">
        <v>1</v>
      </c>
      <c r="N96" s="89" t="s">
        <v>37</v>
      </c>
      <c r="O96" s="89" t="s">
        <v>119</v>
      </c>
      <c r="P96" s="89" t="s">
        <v>120</v>
      </c>
      <c r="Q96" s="89" t="s">
        <v>121</v>
      </c>
      <c r="R96" s="89" t="s">
        <v>122</v>
      </c>
      <c r="S96" s="89" t="s">
        <v>123</v>
      </c>
      <c r="T96" s="90" t="s">
        <v>124</v>
      </c>
    </row>
    <row r="97" s="1" customFormat="1" ht="22.8" customHeight="1">
      <c r="B97" s="38"/>
      <c r="C97" s="95" t="s">
        <v>125</v>
      </c>
      <c r="D97" s="39"/>
      <c r="E97" s="39"/>
      <c r="F97" s="39"/>
      <c r="G97" s="39"/>
      <c r="H97" s="39"/>
      <c r="I97" s="143"/>
      <c r="J97" s="197">
        <f>BK97</f>
        <v>0</v>
      </c>
      <c r="K97" s="39"/>
      <c r="L97" s="43"/>
      <c r="M97" s="91"/>
      <c r="N97" s="92"/>
      <c r="O97" s="92"/>
      <c r="P97" s="198">
        <f>P98+P184+P549+P556</f>
        <v>0</v>
      </c>
      <c r="Q97" s="92"/>
      <c r="R97" s="198">
        <f>R98+R184+R549+R556</f>
        <v>22.0760024</v>
      </c>
      <c r="S97" s="92"/>
      <c r="T97" s="199">
        <f>T98+T184+T549+T556</f>
        <v>46.007086999999999</v>
      </c>
      <c r="AT97" s="17" t="s">
        <v>66</v>
      </c>
      <c r="AU97" s="17" t="s">
        <v>94</v>
      </c>
      <c r="BK97" s="200">
        <f>BK98+BK184+BK549+BK556</f>
        <v>0</v>
      </c>
    </row>
    <row r="98" s="11" customFormat="1" ht="25.92" customHeight="1">
      <c r="B98" s="201"/>
      <c r="C98" s="202"/>
      <c r="D98" s="203" t="s">
        <v>66</v>
      </c>
      <c r="E98" s="204" t="s">
        <v>126</v>
      </c>
      <c r="F98" s="204" t="s">
        <v>127</v>
      </c>
      <c r="G98" s="202"/>
      <c r="H98" s="202"/>
      <c r="I98" s="205"/>
      <c r="J98" s="206">
        <f>BK98</f>
        <v>0</v>
      </c>
      <c r="K98" s="202"/>
      <c r="L98" s="207"/>
      <c r="M98" s="208"/>
      <c r="N98" s="209"/>
      <c r="O98" s="209"/>
      <c r="P98" s="210">
        <f>P99+P124+P165+P182</f>
        <v>0</v>
      </c>
      <c r="Q98" s="209"/>
      <c r="R98" s="210">
        <f>R99+R124+R165+R182</f>
        <v>1.49825275</v>
      </c>
      <c r="S98" s="209"/>
      <c r="T98" s="211">
        <f>T99+T124+T165+T182</f>
        <v>4.8049999999999997</v>
      </c>
      <c r="AR98" s="212" t="s">
        <v>74</v>
      </c>
      <c r="AT98" s="213" t="s">
        <v>66</v>
      </c>
      <c r="AU98" s="213" t="s">
        <v>67</v>
      </c>
      <c r="AY98" s="212" t="s">
        <v>128</v>
      </c>
      <c r="BK98" s="214">
        <f>BK99+BK124+BK165+BK182</f>
        <v>0</v>
      </c>
    </row>
    <row r="99" s="11" customFormat="1" ht="22.8" customHeight="1">
      <c r="B99" s="201"/>
      <c r="C99" s="202"/>
      <c r="D99" s="203" t="s">
        <v>66</v>
      </c>
      <c r="E99" s="215" t="s">
        <v>129</v>
      </c>
      <c r="F99" s="215" t="s">
        <v>130</v>
      </c>
      <c r="G99" s="202"/>
      <c r="H99" s="202"/>
      <c r="I99" s="205"/>
      <c r="J99" s="216">
        <f>BK99</f>
        <v>0</v>
      </c>
      <c r="K99" s="202"/>
      <c r="L99" s="207"/>
      <c r="M99" s="208"/>
      <c r="N99" s="209"/>
      <c r="O99" s="209"/>
      <c r="P99" s="210">
        <f>P100</f>
        <v>0</v>
      </c>
      <c r="Q99" s="209"/>
      <c r="R99" s="210">
        <f>R100</f>
        <v>1.48265275</v>
      </c>
      <c r="S99" s="209"/>
      <c r="T99" s="211">
        <f>T100</f>
        <v>0</v>
      </c>
      <c r="AR99" s="212" t="s">
        <v>74</v>
      </c>
      <c r="AT99" s="213" t="s">
        <v>66</v>
      </c>
      <c r="AU99" s="213" t="s">
        <v>74</v>
      </c>
      <c r="AY99" s="212" t="s">
        <v>128</v>
      </c>
      <c r="BK99" s="214">
        <f>BK100</f>
        <v>0</v>
      </c>
    </row>
    <row r="100" s="11" customFormat="1" ht="20.88" customHeight="1">
      <c r="B100" s="201"/>
      <c r="C100" s="202"/>
      <c r="D100" s="203" t="s">
        <v>66</v>
      </c>
      <c r="E100" s="215" t="s">
        <v>131</v>
      </c>
      <c r="F100" s="215" t="s">
        <v>132</v>
      </c>
      <c r="G100" s="202"/>
      <c r="H100" s="202"/>
      <c r="I100" s="205"/>
      <c r="J100" s="216">
        <f>BK100</f>
        <v>0</v>
      </c>
      <c r="K100" s="202"/>
      <c r="L100" s="207"/>
      <c r="M100" s="208"/>
      <c r="N100" s="209"/>
      <c r="O100" s="209"/>
      <c r="P100" s="210">
        <f>SUM(P101:P123)</f>
        <v>0</v>
      </c>
      <c r="Q100" s="209"/>
      <c r="R100" s="210">
        <f>SUM(R101:R123)</f>
        <v>1.48265275</v>
      </c>
      <c r="S100" s="209"/>
      <c r="T100" s="211">
        <f>SUM(T101:T123)</f>
        <v>0</v>
      </c>
      <c r="AR100" s="212" t="s">
        <v>74</v>
      </c>
      <c r="AT100" s="213" t="s">
        <v>66</v>
      </c>
      <c r="AU100" s="213" t="s">
        <v>76</v>
      </c>
      <c r="AY100" s="212" t="s">
        <v>128</v>
      </c>
      <c r="BK100" s="214">
        <f>SUM(BK101:BK123)</f>
        <v>0</v>
      </c>
    </row>
    <row r="101" s="1" customFormat="1" ht="16.5" customHeight="1">
      <c r="B101" s="38"/>
      <c r="C101" s="217" t="s">
        <v>74</v>
      </c>
      <c r="D101" s="217" t="s">
        <v>133</v>
      </c>
      <c r="E101" s="218" t="s">
        <v>134</v>
      </c>
      <c r="F101" s="219" t="s">
        <v>135</v>
      </c>
      <c r="G101" s="220" t="s">
        <v>136</v>
      </c>
      <c r="H101" s="221">
        <v>96.099999999999994</v>
      </c>
      <c r="I101" s="222"/>
      <c r="J101" s="223">
        <f>ROUND(I101*H101,2)</f>
        <v>0</v>
      </c>
      <c r="K101" s="219" t="s">
        <v>137</v>
      </c>
      <c r="L101" s="43"/>
      <c r="M101" s="224" t="s">
        <v>1</v>
      </c>
      <c r="N101" s="225" t="s">
        <v>38</v>
      </c>
      <c r="O101" s="79"/>
      <c r="P101" s="226">
        <f>O101*H101</f>
        <v>0</v>
      </c>
      <c r="Q101" s="226">
        <v>0.0073499999999999998</v>
      </c>
      <c r="R101" s="226">
        <f>Q101*H101</f>
        <v>0.70633499999999994</v>
      </c>
      <c r="S101" s="226">
        <v>0</v>
      </c>
      <c r="T101" s="227">
        <f>S101*H101</f>
        <v>0</v>
      </c>
      <c r="AR101" s="17" t="s">
        <v>138</v>
      </c>
      <c r="AT101" s="17" t="s">
        <v>133</v>
      </c>
      <c r="AU101" s="17" t="s">
        <v>139</v>
      </c>
      <c r="AY101" s="17" t="s">
        <v>128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74</v>
      </c>
      <c r="BK101" s="228">
        <f>ROUND(I101*H101,2)</f>
        <v>0</v>
      </c>
      <c r="BL101" s="17" t="s">
        <v>138</v>
      </c>
      <c r="BM101" s="17" t="s">
        <v>803</v>
      </c>
    </row>
    <row r="102" s="12" customFormat="1">
      <c r="B102" s="229"/>
      <c r="C102" s="230"/>
      <c r="D102" s="231" t="s">
        <v>141</v>
      </c>
      <c r="E102" s="232" t="s">
        <v>1</v>
      </c>
      <c r="F102" s="233" t="s">
        <v>804</v>
      </c>
      <c r="G102" s="230"/>
      <c r="H102" s="234">
        <v>36.5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141</v>
      </c>
      <c r="AU102" s="240" t="s">
        <v>139</v>
      </c>
      <c r="AV102" s="12" t="s">
        <v>76</v>
      </c>
      <c r="AW102" s="12" t="s">
        <v>30</v>
      </c>
      <c r="AX102" s="12" t="s">
        <v>67</v>
      </c>
      <c r="AY102" s="240" t="s">
        <v>128</v>
      </c>
    </row>
    <row r="103" s="13" customFormat="1">
      <c r="B103" s="241"/>
      <c r="C103" s="242"/>
      <c r="D103" s="231" t="s">
        <v>141</v>
      </c>
      <c r="E103" s="243" t="s">
        <v>1</v>
      </c>
      <c r="F103" s="244" t="s">
        <v>143</v>
      </c>
      <c r="G103" s="242"/>
      <c r="H103" s="245">
        <v>36.5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AT103" s="251" t="s">
        <v>141</v>
      </c>
      <c r="AU103" s="251" t="s">
        <v>139</v>
      </c>
      <c r="AV103" s="13" t="s">
        <v>139</v>
      </c>
      <c r="AW103" s="13" t="s">
        <v>30</v>
      </c>
      <c r="AX103" s="13" t="s">
        <v>67</v>
      </c>
      <c r="AY103" s="251" t="s">
        <v>128</v>
      </c>
    </row>
    <row r="104" s="12" customFormat="1">
      <c r="B104" s="229"/>
      <c r="C104" s="230"/>
      <c r="D104" s="231" t="s">
        <v>141</v>
      </c>
      <c r="E104" s="232" t="s">
        <v>1</v>
      </c>
      <c r="F104" s="233" t="s">
        <v>805</v>
      </c>
      <c r="G104" s="230"/>
      <c r="H104" s="234">
        <v>59.600000000000001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141</v>
      </c>
      <c r="AU104" s="240" t="s">
        <v>139</v>
      </c>
      <c r="AV104" s="12" t="s">
        <v>76</v>
      </c>
      <c r="AW104" s="12" t="s">
        <v>30</v>
      </c>
      <c r="AX104" s="12" t="s">
        <v>67</v>
      </c>
      <c r="AY104" s="240" t="s">
        <v>128</v>
      </c>
    </row>
    <row r="105" s="13" customFormat="1">
      <c r="B105" s="241"/>
      <c r="C105" s="242"/>
      <c r="D105" s="231" t="s">
        <v>141</v>
      </c>
      <c r="E105" s="243" t="s">
        <v>1</v>
      </c>
      <c r="F105" s="244" t="s">
        <v>143</v>
      </c>
      <c r="G105" s="242"/>
      <c r="H105" s="245">
        <v>59.600000000000001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AT105" s="251" t="s">
        <v>141</v>
      </c>
      <c r="AU105" s="251" t="s">
        <v>139</v>
      </c>
      <c r="AV105" s="13" t="s">
        <v>139</v>
      </c>
      <c r="AW105" s="13" t="s">
        <v>30</v>
      </c>
      <c r="AX105" s="13" t="s">
        <v>67</v>
      </c>
      <c r="AY105" s="251" t="s">
        <v>128</v>
      </c>
    </row>
    <row r="106" s="14" customFormat="1">
      <c r="B106" s="252"/>
      <c r="C106" s="253"/>
      <c r="D106" s="231" t="s">
        <v>141</v>
      </c>
      <c r="E106" s="254" t="s">
        <v>1</v>
      </c>
      <c r="F106" s="255" t="s">
        <v>145</v>
      </c>
      <c r="G106" s="253"/>
      <c r="H106" s="256">
        <v>96.099999999999994</v>
      </c>
      <c r="I106" s="257"/>
      <c r="J106" s="253"/>
      <c r="K106" s="253"/>
      <c r="L106" s="258"/>
      <c r="M106" s="259"/>
      <c r="N106" s="260"/>
      <c r="O106" s="260"/>
      <c r="P106" s="260"/>
      <c r="Q106" s="260"/>
      <c r="R106" s="260"/>
      <c r="S106" s="260"/>
      <c r="T106" s="261"/>
      <c r="AT106" s="262" t="s">
        <v>141</v>
      </c>
      <c r="AU106" s="262" t="s">
        <v>139</v>
      </c>
      <c r="AV106" s="14" t="s">
        <v>138</v>
      </c>
      <c r="AW106" s="14" t="s">
        <v>30</v>
      </c>
      <c r="AX106" s="14" t="s">
        <v>74</v>
      </c>
      <c r="AY106" s="262" t="s">
        <v>128</v>
      </c>
    </row>
    <row r="107" s="1" customFormat="1" ht="16.5" customHeight="1">
      <c r="B107" s="38"/>
      <c r="C107" s="217" t="s">
        <v>76</v>
      </c>
      <c r="D107" s="217" t="s">
        <v>133</v>
      </c>
      <c r="E107" s="218" t="s">
        <v>146</v>
      </c>
      <c r="F107" s="219" t="s">
        <v>147</v>
      </c>
      <c r="G107" s="220" t="s">
        <v>136</v>
      </c>
      <c r="H107" s="221">
        <v>96.099999999999994</v>
      </c>
      <c r="I107" s="222"/>
      <c r="J107" s="223">
        <f>ROUND(I107*H107,2)</f>
        <v>0</v>
      </c>
      <c r="K107" s="219" t="s">
        <v>137</v>
      </c>
      <c r="L107" s="43"/>
      <c r="M107" s="224" t="s">
        <v>1</v>
      </c>
      <c r="N107" s="225" t="s">
        <v>38</v>
      </c>
      <c r="O107" s="79"/>
      <c r="P107" s="226">
        <f>O107*H107</f>
        <v>0</v>
      </c>
      <c r="Q107" s="226">
        <v>0.0043800000000000002</v>
      </c>
      <c r="R107" s="226">
        <f>Q107*H107</f>
        <v>0.42091800000000001</v>
      </c>
      <c r="S107" s="226">
        <v>0</v>
      </c>
      <c r="T107" s="227">
        <f>S107*H107</f>
        <v>0</v>
      </c>
      <c r="AR107" s="17" t="s">
        <v>138</v>
      </c>
      <c r="AT107" s="17" t="s">
        <v>133</v>
      </c>
      <c r="AU107" s="17" t="s">
        <v>139</v>
      </c>
      <c r="AY107" s="17" t="s">
        <v>128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74</v>
      </c>
      <c r="BK107" s="228">
        <f>ROUND(I107*H107,2)</f>
        <v>0</v>
      </c>
      <c r="BL107" s="17" t="s">
        <v>138</v>
      </c>
      <c r="BM107" s="17" t="s">
        <v>806</v>
      </c>
    </row>
    <row r="108" s="12" customFormat="1">
      <c r="B108" s="229"/>
      <c r="C108" s="230"/>
      <c r="D108" s="231" t="s">
        <v>141</v>
      </c>
      <c r="E108" s="232" t="s">
        <v>1</v>
      </c>
      <c r="F108" s="233" t="s">
        <v>804</v>
      </c>
      <c r="G108" s="230"/>
      <c r="H108" s="234">
        <v>36.5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141</v>
      </c>
      <c r="AU108" s="240" t="s">
        <v>139</v>
      </c>
      <c r="AV108" s="12" t="s">
        <v>76</v>
      </c>
      <c r="AW108" s="12" t="s">
        <v>30</v>
      </c>
      <c r="AX108" s="12" t="s">
        <v>67</v>
      </c>
      <c r="AY108" s="240" t="s">
        <v>128</v>
      </c>
    </row>
    <row r="109" s="13" customFormat="1">
      <c r="B109" s="241"/>
      <c r="C109" s="242"/>
      <c r="D109" s="231" t="s">
        <v>141</v>
      </c>
      <c r="E109" s="243" t="s">
        <v>1</v>
      </c>
      <c r="F109" s="244" t="s">
        <v>143</v>
      </c>
      <c r="G109" s="242"/>
      <c r="H109" s="245">
        <v>36.5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AT109" s="251" t="s">
        <v>141</v>
      </c>
      <c r="AU109" s="251" t="s">
        <v>139</v>
      </c>
      <c r="AV109" s="13" t="s">
        <v>139</v>
      </c>
      <c r="AW109" s="13" t="s">
        <v>30</v>
      </c>
      <c r="AX109" s="13" t="s">
        <v>67</v>
      </c>
      <c r="AY109" s="251" t="s">
        <v>128</v>
      </c>
    </row>
    <row r="110" s="12" customFormat="1">
      <c r="B110" s="229"/>
      <c r="C110" s="230"/>
      <c r="D110" s="231" t="s">
        <v>141</v>
      </c>
      <c r="E110" s="232" t="s">
        <v>1</v>
      </c>
      <c r="F110" s="233" t="s">
        <v>805</v>
      </c>
      <c r="G110" s="230"/>
      <c r="H110" s="234">
        <v>59.600000000000001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141</v>
      </c>
      <c r="AU110" s="240" t="s">
        <v>139</v>
      </c>
      <c r="AV110" s="12" t="s">
        <v>76</v>
      </c>
      <c r="AW110" s="12" t="s">
        <v>30</v>
      </c>
      <c r="AX110" s="12" t="s">
        <v>67</v>
      </c>
      <c r="AY110" s="240" t="s">
        <v>128</v>
      </c>
    </row>
    <row r="111" s="13" customFormat="1">
      <c r="B111" s="241"/>
      <c r="C111" s="242"/>
      <c r="D111" s="231" t="s">
        <v>141</v>
      </c>
      <c r="E111" s="243" t="s">
        <v>1</v>
      </c>
      <c r="F111" s="244" t="s">
        <v>143</v>
      </c>
      <c r="G111" s="242"/>
      <c r="H111" s="245">
        <v>59.600000000000001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AT111" s="251" t="s">
        <v>141</v>
      </c>
      <c r="AU111" s="251" t="s">
        <v>139</v>
      </c>
      <c r="AV111" s="13" t="s">
        <v>139</v>
      </c>
      <c r="AW111" s="13" t="s">
        <v>30</v>
      </c>
      <c r="AX111" s="13" t="s">
        <v>67</v>
      </c>
      <c r="AY111" s="251" t="s">
        <v>128</v>
      </c>
    </row>
    <row r="112" s="14" customFormat="1">
      <c r="B112" s="252"/>
      <c r="C112" s="253"/>
      <c r="D112" s="231" t="s">
        <v>141</v>
      </c>
      <c r="E112" s="254" t="s">
        <v>1</v>
      </c>
      <c r="F112" s="255" t="s">
        <v>145</v>
      </c>
      <c r="G112" s="253"/>
      <c r="H112" s="256">
        <v>96.099999999999994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AT112" s="262" t="s">
        <v>141</v>
      </c>
      <c r="AU112" s="262" t="s">
        <v>139</v>
      </c>
      <c r="AV112" s="14" t="s">
        <v>138</v>
      </c>
      <c r="AW112" s="14" t="s">
        <v>30</v>
      </c>
      <c r="AX112" s="14" t="s">
        <v>74</v>
      </c>
      <c r="AY112" s="262" t="s">
        <v>128</v>
      </c>
    </row>
    <row r="113" s="1" customFormat="1" ht="16.5" customHeight="1">
      <c r="B113" s="38"/>
      <c r="C113" s="217" t="s">
        <v>139</v>
      </c>
      <c r="D113" s="217" t="s">
        <v>133</v>
      </c>
      <c r="E113" s="218" t="s">
        <v>149</v>
      </c>
      <c r="F113" s="219" t="s">
        <v>807</v>
      </c>
      <c r="G113" s="220" t="s">
        <v>151</v>
      </c>
      <c r="H113" s="221">
        <v>74.5</v>
      </c>
      <c r="I113" s="222"/>
      <c r="J113" s="223">
        <f>ROUND(I113*H113,2)</f>
        <v>0</v>
      </c>
      <c r="K113" s="219" t="s">
        <v>137</v>
      </c>
      <c r="L113" s="43"/>
      <c r="M113" s="224" t="s">
        <v>1</v>
      </c>
      <c r="N113" s="225" t="s">
        <v>38</v>
      </c>
      <c r="O113" s="79"/>
      <c r="P113" s="226">
        <f>O113*H113</f>
        <v>0</v>
      </c>
      <c r="Q113" s="226">
        <v>0.00025000000000000001</v>
      </c>
      <c r="R113" s="226">
        <f>Q113*H113</f>
        <v>0.018624999999999999</v>
      </c>
      <c r="S113" s="226">
        <v>0</v>
      </c>
      <c r="T113" s="227">
        <f>S113*H113</f>
        <v>0</v>
      </c>
      <c r="AR113" s="17" t="s">
        <v>138</v>
      </c>
      <c r="AT113" s="17" t="s">
        <v>133</v>
      </c>
      <c r="AU113" s="17" t="s">
        <v>139</v>
      </c>
      <c r="AY113" s="17" t="s">
        <v>128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74</v>
      </c>
      <c r="BK113" s="228">
        <f>ROUND(I113*H113,2)</f>
        <v>0</v>
      </c>
      <c r="BL113" s="17" t="s">
        <v>138</v>
      </c>
      <c r="BM113" s="17" t="s">
        <v>808</v>
      </c>
    </row>
    <row r="114" s="12" customFormat="1">
      <c r="B114" s="229"/>
      <c r="C114" s="230"/>
      <c r="D114" s="231" t="s">
        <v>141</v>
      </c>
      <c r="E114" s="232" t="s">
        <v>1</v>
      </c>
      <c r="F114" s="233" t="s">
        <v>809</v>
      </c>
      <c r="G114" s="230"/>
      <c r="H114" s="234">
        <v>74.5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141</v>
      </c>
      <c r="AU114" s="240" t="s">
        <v>139</v>
      </c>
      <c r="AV114" s="12" t="s">
        <v>76</v>
      </c>
      <c r="AW114" s="12" t="s">
        <v>30</v>
      </c>
      <c r="AX114" s="12" t="s">
        <v>67</v>
      </c>
      <c r="AY114" s="240" t="s">
        <v>128</v>
      </c>
    </row>
    <row r="115" s="13" customFormat="1">
      <c r="B115" s="241"/>
      <c r="C115" s="242"/>
      <c r="D115" s="231" t="s">
        <v>141</v>
      </c>
      <c r="E115" s="243" t="s">
        <v>1</v>
      </c>
      <c r="F115" s="244" t="s">
        <v>143</v>
      </c>
      <c r="G115" s="242"/>
      <c r="H115" s="245">
        <v>74.5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AT115" s="251" t="s">
        <v>141</v>
      </c>
      <c r="AU115" s="251" t="s">
        <v>139</v>
      </c>
      <c r="AV115" s="13" t="s">
        <v>139</v>
      </c>
      <c r="AW115" s="13" t="s">
        <v>30</v>
      </c>
      <c r="AX115" s="13" t="s">
        <v>74</v>
      </c>
      <c r="AY115" s="251" t="s">
        <v>128</v>
      </c>
    </row>
    <row r="116" s="1" customFormat="1" ht="16.5" customHeight="1">
      <c r="B116" s="38"/>
      <c r="C116" s="263" t="s">
        <v>138</v>
      </c>
      <c r="D116" s="263" t="s">
        <v>155</v>
      </c>
      <c r="E116" s="264" t="s">
        <v>156</v>
      </c>
      <c r="F116" s="265" t="s">
        <v>157</v>
      </c>
      <c r="G116" s="266" t="s">
        <v>151</v>
      </c>
      <c r="H116" s="267">
        <v>78.224999999999994</v>
      </c>
      <c r="I116" s="268"/>
      <c r="J116" s="269">
        <f>ROUND(I116*H116,2)</f>
        <v>0</v>
      </c>
      <c r="K116" s="265" t="s">
        <v>137</v>
      </c>
      <c r="L116" s="270"/>
      <c r="M116" s="271" t="s">
        <v>1</v>
      </c>
      <c r="N116" s="272" t="s">
        <v>38</v>
      </c>
      <c r="O116" s="79"/>
      <c r="P116" s="226">
        <f>O116*H116</f>
        <v>0</v>
      </c>
      <c r="Q116" s="226">
        <v>3.0000000000000001E-05</v>
      </c>
      <c r="R116" s="226">
        <f>Q116*H116</f>
        <v>0.0023467499999999999</v>
      </c>
      <c r="S116" s="226">
        <v>0</v>
      </c>
      <c r="T116" s="227">
        <f>S116*H116</f>
        <v>0</v>
      </c>
      <c r="AR116" s="17" t="s">
        <v>158</v>
      </c>
      <c r="AT116" s="17" t="s">
        <v>155</v>
      </c>
      <c r="AU116" s="17" t="s">
        <v>139</v>
      </c>
      <c r="AY116" s="17" t="s">
        <v>128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74</v>
      </c>
      <c r="BK116" s="228">
        <f>ROUND(I116*H116,2)</f>
        <v>0</v>
      </c>
      <c r="BL116" s="17" t="s">
        <v>138</v>
      </c>
      <c r="BM116" s="17" t="s">
        <v>810</v>
      </c>
    </row>
    <row r="117" s="12" customFormat="1">
      <c r="B117" s="229"/>
      <c r="C117" s="230"/>
      <c r="D117" s="231" t="s">
        <v>141</v>
      </c>
      <c r="E117" s="230"/>
      <c r="F117" s="233" t="s">
        <v>811</v>
      </c>
      <c r="G117" s="230"/>
      <c r="H117" s="234">
        <v>78.224999999999994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141</v>
      </c>
      <c r="AU117" s="240" t="s">
        <v>139</v>
      </c>
      <c r="AV117" s="12" t="s">
        <v>76</v>
      </c>
      <c r="AW117" s="12" t="s">
        <v>4</v>
      </c>
      <c r="AX117" s="12" t="s">
        <v>74</v>
      </c>
      <c r="AY117" s="240" t="s">
        <v>128</v>
      </c>
    </row>
    <row r="118" s="1" customFormat="1" ht="16.5" customHeight="1">
      <c r="B118" s="38"/>
      <c r="C118" s="217" t="s">
        <v>161</v>
      </c>
      <c r="D118" s="217" t="s">
        <v>133</v>
      </c>
      <c r="E118" s="218" t="s">
        <v>162</v>
      </c>
      <c r="F118" s="219" t="s">
        <v>163</v>
      </c>
      <c r="G118" s="220" t="s">
        <v>136</v>
      </c>
      <c r="H118" s="221">
        <v>96.099999999999994</v>
      </c>
      <c r="I118" s="222"/>
      <c r="J118" s="223">
        <f>ROUND(I118*H118,2)</f>
        <v>0</v>
      </c>
      <c r="K118" s="219" t="s">
        <v>137</v>
      </c>
      <c r="L118" s="43"/>
      <c r="M118" s="224" t="s">
        <v>1</v>
      </c>
      <c r="N118" s="225" t="s">
        <v>38</v>
      </c>
      <c r="O118" s="79"/>
      <c r="P118" s="226">
        <f>O118*H118</f>
        <v>0</v>
      </c>
      <c r="Q118" s="226">
        <v>0.00348</v>
      </c>
      <c r="R118" s="226">
        <f>Q118*H118</f>
        <v>0.334428</v>
      </c>
      <c r="S118" s="226">
        <v>0</v>
      </c>
      <c r="T118" s="227">
        <f>S118*H118</f>
        <v>0</v>
      </c>
      <c r="AR118" s="17" t="s">
        <v>138</v>
      </c>
      <c r="AT118" s="17" t="s">
        <v>133</v>
      </c>
      <c r="AU118" s="17" t="s">
        <v>139</v>
      </c>
      <c r="AY118" s="17" t="s">
        <v>128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74</v>
      </c>
      <c r="BK118" s="228">
        <f>ROUND(I118*H118,2)</f>
        <v>0</v>
      </c>
      <c r="BL118" s="17" t="s">
        <v>138</v>
      </c>
      <c r="BM118" s="17" t="s">
        <v>812</v>
      </c>
    </row>
    <row r="119" s="12" customFormat="1">
      <c r="B119" s="229"/>
      <c r="C119" s="230"/>
      <c r="D119" s="231" t="s">
        <v>141</v>
      </c>
      <c r="E119" s="232" t="s">
        <v>1</v>
      </c>
      <c r="F119" s="233" t="s">
        <v>804</v>
      </c>
      <c r="G119" s="230"/>
      <c r="H119" s="234">
        <v>36.5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141</v>
      </c>
      <c r="AU119" s="240" t="s">
        <v>139</v>
      </c>
      <c r="AV119" s="12" t="s">
        <v>76</v>
      </c>
      <c r="AW119" s="12" t="s">
        <v>30</v>
      </c>
      <c r="AX119" s="12" t="s">
        <v>67</v>
      </c>
      <c r="AY119" s="240" t="s">
        <v>128</v>
      </c>
    </row>
    <row r="120" s="13" customFormat="1">
      <c r="B120" s="241"/>
      <c r="C120" s="242"/>
      <c r="D120" s="231" t="s">
        <v>141</v>
      </c>
      <c r="E120" s="243" t="s">
        <v>1</v>
      </c>
      <c r="F120" s="244" t="s">
        <v>143</v>
      </c>
      <c r="G120" s="242"/>
      <c r="H120" s="245">
        <v>36.5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AT120" s="251" t="s">
        <v>141</v>
      </c>
      <c r="AU120" s="251" t="s">
        <v>139</v>
      </c>
      <c r="AV120" s="13" t="s">
        <v>139</v>
      </c>
      <c r="AW120" s="13" t="s">
        <v>30</v>
      </c>
      <c r="AX120" s="13" t="s">
        <v>67</v>
      </c>
      <c r="AY120" s="251" t="s">
        <v>128</v>
      </c>
    </row>
    <row r="121" s="12" customFormat="1">
      <c r="B121" s="229"/>
      <c r="C121" s="230"/>
      <c r="D121" s="231" t="s">
        <v>141</v>
      </c>
      <c r="E121" s="232" t="s">
        <v>1</v>
      </c>
      <c r="F121" s="233" t="s">
        <v>805</v>
      </c>
      <c r="G121" s="230"/>
      <c r="H121" s="234">
        <v>59.600000000000001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141</v>
      </c>
      <c r="AU121" s="240" t="s">
        <v>139</v>
      </c>
      <c r="AV121" s="12" t="s">
        <v>76</v>
      </c>
      <c r="AW121" s="12" t="s">
        <v>30</v>
      </c>
      <c r="AX121" s="12" t="s">
        <v>67</v>
      </c>
      <c r="AY121" s="240" t="s">
        <v>128</v>
      </c>
    </row>
    <row r="122" s="13" customFormat="1">
      <c r="B122" s="241"/>
      <c r="C122" s="242"/>
      <c r="D122" s="231" t="s">
        <v>141</v>
      </c>
      <c r="E122" s="243" t="s">
        <v>1</v>
      </c>
      <c r="F122" s="244" t="s">
        <v>143</v>
      </c>
      <c r="G122" s="242"/>
      <c r="H122" s="245">
        <v>59.600000000000001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AT122" s="251" t="s">
        <v>141</v>
      </c>
      <c r="AU122" s="251" t="s">
        <v>139</v>
      </c>
      <c r="AV122" s="13" t="s">
        <v>139</v>
      </c>
      <c r="AW122" s="13" t="s">
        <v>30</v>
      </c>
      <c r="AX122" s="13" t="s">
        <v>67</v>
      </c>
      <c r="AY122" s="251" t="s">
        <v>128</v>
      </c>
    </row>
    <row r="123" s="14" customFormat="1">
      <c r="B123" s="252"/>
      <c r="C123" s="253"/>
      <c r="D123" s="231" t="s">
        <v>141</v>
      </c>
      <c r="E123" s="254" t="s">
        <v>1</v>
      </c>
      <c r="F123" s="255" t="s">
        <v>145</v>
      </c>
      <c r="G123" s="253"/>
      <c r="H123" s="256">
        <v>96.099999999999994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AT123" s="262" t="s">
        <v>141</v>
      </c>
      <c r="AU123" s="262" t="s">
        <v>139</v>
      </c>
      <c r="AV123" s="14" t="s">
        <v>138</v>
      </c>
      <c r="AW123" s="14" t="s">
        <v>30</v>
      </c>
      <c r="AX123" s="14" t="s">
        <v>74</v>
      </c>
      <c r="AY123" s="262" t="s">
        <v>128</v>
      </c>
    </row>
    <row r="124" s="11" customFormat="1" ht="22.8" customHeight="1">
      <c r="B124" s="201"/>
      <c r="C124" s="202"/>
      <c r="D124" s="203" t="s">
        <v>66</v>
      </c>
      <c r="E124" s="215" t="s">
        <v>165</v>
      </c>
      <c r="F124" s="215" t="s">
        <v>166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P125+P154+P158</f>
        <v>0</v>
      </c>
      <c r="Q124" s="209"/>
      <c r="R124" s="210">
        <f>R125+R154+R158</f>
        <v>0.015600000000000001</v>
      </c>
      <c r="S124" s="209"/>
      <c r="T124" s="211">
        <f>T125+T154+T158</f>
        <v>4.8049999999999997</v>
      </c>
      <c r="AR124" s="212" t="s">
        <v>74</v>
      </c>
      <c r="AT124" s="213" t="s">
        <v>66</v>
      </c>
      <c r="AU124" s="213" t="s">
        <v>74</v>
      </c>
      <c r="AY124" s="212" t="s">
        <v>128</v>
      </c>
      <c r="BK124" s="214">
        <f>BK125+BK154+BK158</f>
        <v>0</v>
      </c>
    </row>
    <row r="125" s="11" customFormat="1" ht="20.88" customHeight="1">
      <c r="B125" s="201"/>
      <c r="C125" s="202"/>
      <c r="D125" s="203" t="s">
        <v>66</v>
      </c>
      <c r="E125" s="215" t="s">
        <v>167</v>
      </c>
      <c r="F125" s="215" t="s">
        <v>168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SUM(P126:P153)</f>
        <v>0</v>
      </c>
      <c r="Q125" s="209"/>
      <c r="R125" s="210">
        <f>SUM(R126:R153)</f>
        <v>0</v>
      </c>
      <c r="S125" s="209"/>
      <c r="T125" s="211">
        <f>SUM(T126:T153)</f>
        <v>0</v>
      </c>
      <c r="AR125" s="212" t="s">
        <v>74</v>
      </c>
      <c r="AT125" s="213" t="s">
        <v>66</v>
      </c>
      <c r="AU125" s="213" t="s">
        <v>76</v>
      </c>
      <c r="AY125" s="212" t="s">
        <v>128</v>
      </c>
      <c r="BK125" s="214">
        <f>SUM(BK126:BK153)</f>
        <v>0</v>
      </c>
    </row>
    <row r="126" s="1" customFormat="1" ht="16.5" customHeight="1">
      <c r="B126" s="38"/>
      <c r="C126" s="217" t="s">
        <v>129</v>
      </c>
      <c r="D126" s="217" t="s">
        <v>133</v>
      </c>
      <c r="E126" s="218" t="s">
        <v>169</v>
      </c>
      <c r="F126" s="219" t="s">
        <v>170</v>
      </c>
      <c r="G126" s="220" t="s">
        <v>136</v>
      </c>
      <c r="H126" s="221">
        <v>1581</v>
      </c>
      <c r="I126" s="222"/>
      <c r="J126" s="223">
        <f>ROUND(I126*H126,2)</f>
        <v>0</v>
      </c>
      <c r="K126" s="219" t="s">
        <v>137</v>
      </c>
      <c r="L126" s="43"/>
      <c r="M126" s="224" t="s">
        <v>1</v>
      </c>
      <c r="N126" s="225" t="s">
        <v>38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138</v>
      </c>
      <c r="AT126" s="17" t="s">
        <v>133</v>
      </c>
      <c r="AU126" s="17" t="s">
        <v>139</v>
      </c>
      <c r="AY126" s="17" t="s">
        <v>128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74</v>
      </c>
      <c r="BK126" s="228">
        <f>ROUND(I126*H126,2)</f>
        <v>0</v>
      </c>
      <c r="BL126" s="17" t="s">
        <v>138</v>
      </c>
      <c r="BM126" s="17" t="s">
        <v>171</v>
      </c>
    </row>
    <row r="127" s="12" customFormat="1">
      <c r="B127" s="229"/>
      <c r="C127" s="230"/>
      <c r="D127" s="231" t="s">
        <v>141</v>
      </c>
      <c r="E127" s="232" t="s">
        <v>1</v>
      </c>
      <c r="F127" s="233" t="s">
        <v>813</v>
      </c>
      <c r="G127" s="230"/>
      <c r="H127" s="234">
        <v>1581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141</v>
      </c>
      <c r="AU127" s="240" t="s">
        <v>139</v>
      </c>
      <c r="AV127" s="12" t="s">
        <v>76</v>
      </c>
      <c r="AW127" s="12" t="s">
        <v>30</v>
      </c>
      <c r="AX127" s="12" t="s">
        <v>67</v>
      </c>
      <c r="AY127" s="240" t="s">
        <v>128</v>
      </c>
    </row>
    <row r="128" s="13" customFormat="1">
      <c r="B128" s="241"/>
      <c r="C128" s="242"/>
      <c r="D128" s="231" t="s">
        <v>141</v>
      </c>
      <c r="E128" s="243" t="s">
        <v>1</v>
      </c>
      <c r="F128" s="244" t="s">
        <v>143</v>
      </c>
      <c r="G128" s="242"/>
      <c r="H128" s="245">
        <v>1581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141</v>
      </c>
      <c r="AU128" s="251" t="s">
        <v>139</v>
      </c>
      <c r="AV128" s="13" t="s">
        <v>139</v>
      </c>
      <c r="AW128" s="13" t="s">
        <v>30</v>
      </c>
      <c r="AX128" s="13" t="s">
        <v>74</v>
      </c>
      <c r="AY128" s="251" t="s">
        <v>128</v>
      </c>
    </row>
    <row r="129" s="1" customFormat="1" ht="16.5" customHeight="1">
      <c r="B129" s="38"/>
      <c r="C129" s="217" t="s">
        <v>173</v>
      </c>
      <c r="D129" s="217" t="s">
        <v>133</v>
      </c>
      <c r="E129" s="218" t="s">
        <v>174</v>
      </c>
      <c r="F129" s="219" t="s">
        <v>175</v>
      </c>
      <c r="G129" s="220" t="s">
        <v>136</v>
      </c>
      <c r="H129" s="221">
        <v>142290</v>
      </c>
      <c r="I129" s="222"/>
      <c r="J129" s="223">
        <f>ROUND(I129*H129,2)</f>
        <v>0</v>
      </c>
      <c r="K129" s="219" t="s">
        <v>137</v>
      </c>
      <c r="L129" s="43"/>
      <c r="M129" s="224" t="s">
        <v>1</v>
      </c>
      <c r="N129" s="225" t="s">
        <v>38</v>
      </c>
      <c r="O129" s="7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17" t="s">
        <v>138</v>
      </c>
      <c r="AT129" s="17" t="s">
        <v>133</v>
      </c>
      <c r="AU129" s="17" t="s">
        <v>139</v>
      </c>
      <c r="AY129" s="17" t="s">
        <v>128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74</v>
      </c>
      <c r="BK129" s="228">
        <f>ROUND(I129*H129,2)</f>
        <v>0</v>
      </c>
      <c r="BL129" s="17" t="s">
        <v>138</v>
      </c>
      <c r="BM129" s="17" t="s">
        <v>176</v>
      </c>
    </row>
    <row r="130" s="12" customFormat="1">
      <c r="B130" s="229"/>
      <c r="C130" s="230"/>
      <c r="D130" s="231" t="s">
        <v>141</v>
      </c>
      <c r="E130" s="232" t="s">
        <v>1</v>
      </c>
      <c r="F130" s="233" t="s">
        <v>814</v>
      </c>
      <c r="G130" s="230"/>
      <c r="H130" s="234">
        <v>142290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141</v>
      </c>
      <c r="AU130" s="240" t="s">
        <v>139</v>
      </c>
      <c r="AV130" s="12" t="s">
        <v>76</v>
      </c>
      <c r="AW130" s="12" t="s">
        <v>30</v>
      </c>
      <c r="AX130" s="12" t="s">
        <v>67</v>
      </c>
      <c r="AY130" s="240" t="s">
        <v>128</v>
      </c>
    </row>
    <row r="131" s="13" customFormat="1">
      <c r="B131" s="241"/>
      <c r="C131" s="242"/>
      <c r="D131" s="231" t="s">
        <v>141</v>
      </c>
      <c r="E131" s="243" t="s">
        <v>1</v>
      </c>
      <c r="F131" s="244" t="s">
        <v>143</v>
      </c>
      <c r="G131" s="242"/>
      <c r="H131" s="245">
        <v>142290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AT131" s="251" t="s">
        <v>141</v>
      </c>
      <c r="AU131" s="251" t="s">
        <v>139</v>
      </c>
      <c r="AV131" s="13" t="s">
        <v>139</v>
      </c>
      <c r="AW131" s="13" t="s">
        <v>30</v>
      </c>
      <c r="AX131" s="13" t="s">
        <v>74</v>
      </c>
      <c r="AY131" s="251" t="s">
        <v>128</v>
      </c>
    </row>
    <row r="132" s="1" customFormat="1" ht="16.5" customHeight="1">
      <c r="B132" s="38"/>
      <c r="C132" s="217" t="s">
        <v>158</v>
      </c>
      <c r="D132" s="217" t="s">
        <v>133</v>
      </c>
      <c r="E132" s="218" t="s">
        <v>178</v>
      </c>
      <c r="F132" s="219" t="s">
        <v>179</v>
      </c>
      <c r="G132" s="220" t="s">
        <v>136</v>
      </c>
      <c r="H132" s="221">
        <v>1581</v>
      </c>
      <c r="I132" s="222"/>
      <c r="J132" s="223">
        <f>ROUND(I132*H132,2)</f>
        <v>0</v>
      </c>
      <c r="K132" s="219" t="s">
        <v>137</v>
      </c>
      <c r="L132" s="43"/>
      <c r="M132" s="224" t="s">
        <v>1</v>
      </c>
      <c r="N132" s="225" t="s">
        <v>38</v>
      </c>
      <c r="O132" s="7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138</v>
      </c>
      <c r="AT132" s="17" t="s">
        <v>133</v>
      </c>
      <c r="AU132" s="17" t="s">
        <v>139</v>
      </c>
      <c r="AY132" s="17" t="s">
        <v>128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74</v>
      </c>
      <c r="BK132" s="228">
        <f>ROUND(I132*H132,2)</f>
        <v>0</v>
      </c>
      <c r="BL132" s="17" t="s">
        <v>138</v>
      </c>
      <c r="BM132" s="17" t="s">
        <v>180</v>
      </c>
    </row>
    <row r="133" s="12" customFormat="1">
      <c r="B133" s="229"/>
      <c r="C133" s="230"/>
      <c r="D133" s="231" t="s">
        <v>141</v>
      </c>
      <c r="E133" s="232" t="s">
        <v>1</v>
      </c>
      <c r="F133" s="233" t="s">
        <v>815</v>
      </c>
      <c r="G133" s="230"/>
      <c r="H133" s="234">
        <v>1581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141</v>
      </c>
      <c r="AU133" s="240" t="s">
        <v>139</v>
      </c>
      <c r="AV133" s="12" t="s">
        <v>76</v>
      </c>
      <c r="AW133" s="12" t="s">
        <v>30</v>
      </c>
      <c r="AX133" s="12" t="s">
        <v>67</v>
      </c>
      <c r="AY133" s="240" t="s">
        <v>128</v>
      </c>
    </row>
    <row r="134" s="13" customFormat="1">
      <c r="B134" s="241"/>
      <c r="C134" s="242"/>
      <c r="D134" s="231" t="s">
        <v>141</v>
      </c>
      <c r="E134" s="243" t="s">
        <v>1</v>
      </c>
      <c r="F134" s="244" t="s">
        <v>143</v>
      </c>
      <c r="G134" s="242"/>
      <c r="H134" s="245">
        <v>1581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AT134" s="251" t="s">
        <v>141</v>
      </c>
      <c r="AU134" s="251" t="s">
        <v>139</v>
      </c>
      <c r="AV134" s="13" t="s">
        <v>139</v>
      </c>
      <c r="AW134" s="13" t="s">
        <v>30</v>
      </c>
      <c r="AX134" s="13" t="s">
        <v>74</v>
      </c>
      <c r="AY134" s="251" t="s">
        <v>128</v>
      </c>
    </row>
    <row r="135" s="1" customFormat="1" ht="16.5" customHeight="1">
      <c r="B135" s="38"/>
      <c r="C135" s="217" t="s">
        <v>165</v>
      </c>
      <c r="D135" s="217" t="s">
        <v>133</v>
      </c>
      <c r="E135" s="218" t="s">
        <v>182</v>
      </c>
      <c r="F135" s="219" t="s">
        <v>183</v>
      </c>
      <c r="G135" s="220" t="s">
        <v>136</v>
      </c>
      <c r="H135" s="221">
        <v>1581</v>
      </c>
      <c r="I135" s="222"/>
      <c r="J135" s="223">
        <f>ROUND(I135*H135,2)</f>
        <v>0</v>
      </c>
      <c r="K135" s="219" t="s">
        <v>137</v>
      </c>
      <c r="L135" s="43"/>
      <c r="M135" s="224" t="s">
        <v>1</v>
      </c>
      <c r="N135" s="225" t="s">
        <v>38</v>
      </c>
      <c r="O135" s="79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17" t="s">
        <v>138</v>
      </c>
      <c r="AT135" s="17" t="s">
        <v>133</v>
      </c>
      <c r="AU135" s="17" t="s">
        <v>139</v>
      </c>
      <c r="AY135" s="17" t="s">
        <v>128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74</v>
      </c>
      <c r="BK135" s="228">
        <f>ROUND(I135*H135,2)</f>
        <v>0</v>
      </c>
      <c r="BL135" s="17" t="s">
        <v>138</v>
      </c>
      <c r="BM135" s="17" t="s">
        <v>816</v>
      </c>
    </row>
    <row r="136" s="12" customFormat="1">
      <c r="B136" s="229"/>
      <c r="C136" s="230"/>
      <c r="D136" s="231" t="s">
        <v>141</v>
      </c>
      <c r="E136" s="232" t="s">
        <v>1</v>
      </c>
      <c r="F136" s="233" t="s">
        <v>815</v>
      </c>
      <c r="G136" s="230"/>
      <c r="H136" s="234">
        <v>1581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141</v>
      </c>
      <c r="AU136" s="240" t="s">
        <v>139</v>
      </c>
      <c r="AV136" s="12" t="s">
        <v>76</v>
      </c>
      <c r="AW136" s="12" t="s">
        <v>30</v>
      </c>
      <c r="AX136" s="12" t="s">
        <v>74</v>
      </c>
      <c r="AY136" s="240" t="s">
        <v>128</v>
      </c>
    </row>
    <row r="137" s="1" customFormat="1" ht="16.5" customHeight="1">
      <c r="B137" s="38"/>
      <c r="C137" s="217" t="s">
        <v>185</v>
      </c>
      <c r="D137" s="217" t="s">
        <v>133</v>
      </c>
      <c r="E137" s="218" t="s">
        <v>186</v>
      </c>
      <c r="F137" s="219" t="s">
        <v>187</v>
      </c>
      <c r="G137" s="220" t="s">
        <v>136</v>
      </c>
      <c r="H137" s="221">
        <v>142290</v>
      </c>
      <c r="I137" s="222"/>
      <c r="J137" s="223">
        <f>ROUND(I137*H137,2)</f>
        <v>0</v>
      </c>
      <c r="K137" s="219" t="s">
        <v>137</v>
      </c>
      <c r="L137" s="43"/>
      <c r="M137" s="224" t="s">
        <v>1</v>
      </c>
      <c r="N137" s="225" t="s">
        <v>38</v>
      </c>
      <c r="O137" s="7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17" t="s">
        <v>138</v>
      </c>
      <c r="AT137" s="17" t="s">
        <v>133</v>
      </c>
      <c r="AU137" s="17" t="s">
        <v>139</v>
      </c>
      <c r="AY137" s="17" t="s">
        <v>128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74</v>
      </c>
      <c r="BK137" s="228">
        <f>ROUND(I137*H137,2)</f>
        <v>0</v>
      </c>
      <c r="BL137" s="17" t="s">
        <v>138</v>
      </c>
      <c r="BM137" s="17" t="s">
        <v>817</v>
      </c>
    </row>
    <row r="138" s="12" customFormat="1">
      <c r="B138" s="229"/>
      <c r="C138" s="230"/>
      <c r="D138" s="231" t="s">
        <v>141</v>
      </c>
      <c r="E138" s="232" t="s">
        <v>1</v>
      </c>
      <c r="F138" s="233" t="s">
        <v>814</v>
      </c>
      <c r="G138" s="230"/>
      <c r="H138" s="234">
        <v>142290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141</v>
      </c>
      <c r="AU138" s="240" t="s">
        <v>139</v>
      </c>
      <c r="AV138" s="12" t="s">
        <v>76</v>
      </c>
      <c r="AW138" s="12" t="s">
        <v>30</v>
      </c>
      <c r="AX138" s="12" t="s">
        <v>67</v>
      </c>
      <c r="AY138" s="240" t="s">
        <v>128</v>
      </c>
    </row>
    <row r="139" s="13" customFormat="1">
      <c r="B139" s="241"/>
      <c r="C139" s="242"/>
      <c r="D139" s="231" t="s">
        <v>141</v>
      </c>
      <c r="E139" s="243" t="s">
        <v>1</v>
      </c>
      <c r="F139" s="244" t="s">
        <v>143</v>
      </c>
      <c r="G139" s="242"/>
      <c r="H139" s="245">
        <v>142290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141</v>
      </c>
      <c r="AU139" s="251" t="s">
        <v>139</v>
      </c>
      <c r="AV139" s="13" t="s">
        <v>139</v>
      </c>
      <c r="AW139" s="13" t="s">
        <v>30</v>
      </c>
      <c r="AX139" s="13" t="s">
        <v>74</v>
      </c>
      <c r="AY139" s="251" t="s">
        <v>128</v>
      </c>
    </row>
    <row r="140" s="1" customFormat="1" ht="16.5" customHeight="1">
      <c r="B140" s="38"/>
      <c r="C140" s="217" t="s">
        <v>189</v>
      </c>
      <c r="D140" s="217" t="s">
        <v>133</v>
      </c>
      <c r="E140" s="218" t="s">
        <v>190</v>
      </c>
      <c r="F140" s="219" t="s">
        <v>191</v>
      </c>
      <c r="G140" s="220" t="s">
        <v>136</v>
      </c>
      <c r="H140" s="221">
        <v>1581</v>
      </c>
      <c r="I140" s="222"/>
      <c r="J140" s="223">
        <f>ROUND(I140*H140,2)</f>
        <v>0</v>
      </c>
      <c r="K140" s="219" t="s">
        <v>137</v>
      </c>
      <c r="L140" s="43"/>
      <c r="M140" s="224" t="s">
        <v>1</v>
      </c>
      <c r="N140" s="225" t="s">
        <v>38</v>
      </c>
      <c r="O140" s="7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17" t="s">
        <v>138</v>
      </c>
      <c r="AT140" s="17" t="s">
        <v>133</v>
      </c>
      <c r="AU140" s="17" t="s">
        <v>139</v>
      </c>
      <c r="AY140" s="17" t="s">
        <v>128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74</v>
      </c>
      <c r="BK140" s="228">
        <f>ROUND(I140*H140,2)</f>
        <v>0</v>
      </c>
      <c r="BL140" s="17" t="s">
        <v>138</v>
      </c>
      <c r="BM140" s="17" t="s">
        <v>818</v>
      </c>
    </row>
    <row r="141" s="12" customFormat="1">
      <c r="B141" s="229"/>
      <c r="C141" s="230"/>
      <c r="D141" s="231" t="s">
        <v>141</v>
      </c>
      <c r="E141" s="232" t="s">
        <v>1</v>
      </c>
      <c r="F141" s="233" t="s">
        <v>815</v>
      </c>
      <c r="G141" s="230"/>
      <c r="H141" s="234">
        <v>1581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141</v>
      </c>
      <c r="AU141" s="240" t="s">
        <v>139</v>
      </c>
      <c r="AV141" s="12" t="s">
        <v>76</v>
      </c>
      <c r="AW141" s="12" t="s">
        <v>30</v>
      </c>
      <c r="AX141" s="12" t="s">
        <v>74</v>
      </c>
      <c r="AY141" s="240" t="s">
        <v>128</v>
      </c>
    </row>
    <row r="142" s="1" customFormat="1" ht="16.5" customHeight="1">
      <c r="B142" s="38"/>
      <c r="C142" s="217" t="s">
        <v>193</v>
      </c>
      <c r="D142" s="217" t="s">
        <v>133</v>
      </c>
      <c r="E142" s="218" t="s">
        <v>194</v>
      </c>
      <c r="F142" s="219" t="s">
        <v>195</v>
      </c>
      <c r="G142" s="220" t="s">
        <v>196</v>
      </c>
      <c r="H142" s="221">
        <v>20</v>
      </c>
      <c r="I142" s="222"/>
      <c r="J142" s="223">
        <f>ROUND(I142*H142,2)</f>
        <v>0</v>
      </c>
      <c r="K142" s="219" t="s">
        <v>137</v>
      </c>
      <c r="L142" s="43"/>
      <c r="M142" s="224" t="s">
        <v>1</v>
      </c>
      <c r="N142" s="225" t="s">
        <v>38</v>
      </c>
      <c r="O142" s="7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17" t="s">
        <v>138</v>
      </c>
      <c r="AT142" s="17" t="s">
        <v>133</v>
      </c>
      <c r="AU142" s="17" t="s">
        <v>139</v>
      </c>
      <c r="AY142" s="17" t="s">
        <v>128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74</v>
      </c>
      <c r="BK142" s="228">
        <f>ROUND(I142*H142,2)</f>
        <v>0</v>
      </c>
      <c r="BL142" s="17" t="s">
        <v>138</v>
      </c>
      <c r="BM142" s="17" t="s">
        <v>197</v>
      </c>
    </row>
    <row r="143" s="12" customFormat="1">
      <c r="B143" s="229"/>
      <c r="C143" s="230"/>
      <c r="D143" s="231" t="s">
        <v>141</v>
      </c>
      <c r="E143" s="232" t="s">
        <v>1</v>
      </c>
      <c r="F143" s="233" t="s">
        <v>819</v>
      </c>
      <c r="G143" s="230"/>
      <c r="H143" s="234">
        <v>20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141</v>
      </c>
      <c r="AU143" s="240" t="s">
        <v>139</v>
      </c>
      <c r="AV143" s="12" t="s">
        <v>76</v>
      </c>
      <c r="AW143" s="12" t="s">
        <v>30</v>
      </c>
      <c r="AX143" s="12" t="s">
        <v>67</v>
      </c>
      <c r="AY143" s="240" t="s">
        <v>128</v>
      </c>
    </row>
    <row r="144" s="13" customFormat="1">
      <c r="B144" s="241"/>
      <c r="C144" s="242"/>
      <c r="D144" s="231" t="s">
        <v>141</v>
      </c>
      <c r="E144" s="243" t="s">
        <v>1</v>
      </c>
      <c r="F144" s="244" t="s">
        <v>143</v>
      </c>
      <c r="G144" s="242"/>
      <c r="H144" s="245">
        <v>20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141</v>
      </c>
      <c r="AU144" s="251" t="s">
        <v>139</v>
      </c>
      <c r="AV144" s="13" t="s">
        <v>139</v>
      </c>
      <c r="AW144" s="13" t="s">
        <v>30</v>
      </c>
      <c r="AX144" s="13" t="s">
        <v>74</v>
      </c>
      <c r="AY144" s="251" t="s">
        <v>128</v>
      </c>
    </row>
    <row r="145" s="1" customFormat="1" ht="16.5" customHeight="1">
      <c r="B145" s="38"/>
      <c r="C145" s="217" t="s">
        <v>199</v>
      </c>
      <c r="D145" s="217" t="s">
        <v>133</v>
      </c>
      <c r="E145" s="218" t="s">
        <v>200</v>
      </c>
      <c r="F145" s="219" t="s">
        <v>201</v>
      </c>
      <c r="G145" s="220" t="s">
        <v>202</v>
      </c>
      <c r="H145" s="221">
        <v>1</v>
      </c>
      <c r="I145" s="222"/>
      <c r="J145" s="223">
        <f>ROUND(I145*H145,2)</f>
        <v>0</v>
      </c>
      <c r="K145" s="219" t="s">
        <v>137</v>
      </c>
      <c r="L145" s="43"/>
      <c r="M145" s="224" t="s">
        <v>1</v>
      </c>
      <c r="N145" s="225" t="s">
        <v>38</v>
      </c>
      <c r="O145" s="79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17" t="s">
        <v>138</v>
      </c>
      <c r="AT145" s="17" t="s">
        <v>133</v>
      </c>
      <c r="AU145" s="17" t="s">
        <v>139</v>
      </c>
      <c r="AY145" s="17" t="s">
        <v>128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74</v>
      </c>
      <c r="BK145" s="228">
        <f>ROUND(I145*H145,2)</f>
        <v>0</v>
      </c>
      <c r="BL145" s="17" t="s">
        <v>138</v>
      </c>
      <c r="BM145" s="17" t="s">
        <v>203</v>
      </c>
    </row>
    <row r="146" s="12" customFormat="1">
      <c r="B146" s="229"/>
      <c r="C146" s="230"/>
      <c r="D146" s="231" t="s">
        <v>141</v>
      </c>
      <c r="E146" s="232" t="s">
        <v>1</v>
      </c>
      <c r="F146" s="233" t="s">
        <v>204</v>
      </c>
      <c r="G146" s="230"/>
      <c r="H146" s="234">
        <v>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141</v>
      </c>
      <c r="AU146" s="240" t="s">
        <v>139</v>
      </c>
      <c r="AV146" s="12" t="s">
        <v>76</v>
      </c>
      <c r="AW146" s="12" t="s">
        <v>30</v>
      </c>
      <c r="AX146" s="12" t="s">
        <v>67</v>
      </c>
      <c r="AY146" s="240" t="s">
        <v>128</v>
      </c>
    </row>
    <row r="147" s="13" customFormat="1">
      <c r="B147" s="241"/>
      <c r="C147" s="242"/>
      <c r="D147" s="231" t="s">
        <v>141</v>
      </c>
      <c r="E147" s="243" t="s">
        <v>1</v>
      </c>
      <c r="F147" s="244" t="s">
        <v>143</v>
      </c>
      <c r="G147" s="242"/>
      <c r="H147" s="245">
        <v>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AT147" s="251" t="s">
        <v>141</v>
      </c>
      <c r="AU147" s="251" t="s">
        <v>139</v>
      </c>
      <c r="AV147" s="13" t="s">
        <v>139</v>
      </c>
      <c r="AW147" s="13" t="s">
        <v>30</v>
      </c>
      <c r="AX147" s="13" t="s">
        <v>74</v>
      </c>
      <c r="AY147" s="251" t="s">
        <v>128</v>
      </c>
    </row>
    <row r="148" s="1" customFormat="1" ht="16.5" customHeight="1">
      <c r="B148" s="38"/>
      <c r="C148" s="217" t="s">
        <v>205</v>
      </c>
      <c r="D148" s="217" t="s">
        <v>133</v>
      </c>
      <c r="E148" s="218" t="s">
        <v>206</v>
      </c>
      <c r="F148" s="219" t="s">
        <v>207</v>
      </c>
      <c r="G148" s="220" t="s">
        <v>202</v>
      </c>
      <c r="H148" s="221">
        <v>90</v>
      </c>
      <c r="I148" s="222"/>
      <c r="J148" s="223">
        <f>ROUND(I148*H148,2)</f>
        <v>0</v>
      </c>
      <c r="K148" s="219" t="s">
        <v>137</v>
      </c>
      <c r="L148" s="43"/>
      <c r="M148" s="224" t="s">
        <v>1</v>
      </c>
      <c r="N148" s="225" t="s">
        <v>38</v>
      </c>
      <c r="O148" s="79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17" t="s">
        <v>138</v>
      </c>
      <c r="AT148" s="17" t="s">
        <v>133</v>
      </c>
      <c r="AU148" s="17" t="s">
        <v>139</v>
      </c>
      <c r="AY148" s="17" t="s">
        <v>128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74</v>
      </c>
      <c r="BK148" s="228">
        <f>ROUND(I148*H148,2)</f>
        <v>0</v>
      </c>
      <c r="BL148" s="17" t="s">
        <v>138</v>
      </c>
      <c r="BM148" s="17" t="s">
        <v>208</v>
      </c>
    </row>
    <row r="149" s="12" customFormat="1">
      <c r="B149" s="229"/>
      <c r="C149" s="230"/>
      <c r="D149" s="231" t="s">
        <v>141</v>
      </c>
      <c r="E149" s="232" t="s">
        <v>1</v>
      </c>
      <c r="F149" s="233" t="s">
        <v>209</v>
      </c>
      <c r="G149" s="230"/>
      <c r="H149" s="234">
        <v>90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141</v>
      </c>
      <c r="AU149" s="240" t="s">
        <v>139</v>
      </c>
      <c r="AV149" s="12" t="s">
        <v>76</v>
      </c>
      <c r="AW149" s="12" t="s">
        <v>30</v>
      </c>
      <c r="AX149" s="12" t="s">
        <v>67</v>
      </c>
      <c r="AY149" s="240" t="s">
        <v>128</v>
      </c>
    </row>
    <row r="150" s="13" customFormat="1">
      <c r="B150" s="241"/>
      <c r="C150" s="242"/>
      <c r="D150" s="231" t="s">
        <v>141</v>
      </c>
      <c r="E150" s="243" t="s">
        <v>1</v>
      </c>
      <c r="F150" s="244" t="s">
        <v>143</v>
      </c>
      <c r="G150" s="242"/>
      <c r="H150" s="245">
        <v>90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AT150" s="251" t="s">
        <v>141</v>
      </c>
      <c r="AU150" s="251" t="s">
        <v>139</v>
      </c>
      <c r="AV150" s="13" t="s">
        <v>139</v>
      </c>
      <c r="AW150" s="13" t="s">
        <v>30</v>
      </c>
      <c r="AX150" s="13" t="s">
        <v>74</v>
      </c>
      <c r="AY150" s="251" t="s">
        <v>128</v>
      </c>
    </row>
    <row r="151" s="1" customFormat="1" ht="16.5" customHeight="1">
      <c r="B151" s="38"/>
      <c r="C151" s="217" t="s">
        <v>8</v>
      </c>
      <c r="D151" s="217" t="s">
        <v>133</v>
      </c>
      <c r="E151" s="218" t="s">
        <v>210</v>
      </c>
      <c r="F151" s="219" t="s">
        <v>211</v>
      </c>
      <c r="G151" s="220" t="s">
        <v>202</v>
      </c>
      <c r="H151" s="221">
        <v>1</v>
      </c>
      <c r="I151" s="222"/>
      <c r="J151" s="223">
        <f>ROUND(I151*H151,2)</f>
        <v>0</v>
      </c>
      <c r="K151" s="219" t="s">
        <v>137</v>
      </c>
      <c r="L151" s="43"/>
      <c r="M151" s="224" t="s">
        <v>1</v>
      </c>
      <c r="N151" s="225" t="s">
        <v>38</v>
      </c>
      <c r="O151" s="7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17" t="s">
        <v>138</v>
      </c>
      <c r="AT151" s="17" t="s">
        <v>133</v>
      </c>
      <c r="AU151" s="17" t="s">
        <v>139</v>
      </c>
      <c r="AY151" s="17" t="s">
        <v>128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74</v>
      </c>
      <c r="BK151" s="228">
        <f>ROUND(I151*H151,2)</f>
        <v>0</v>
      </c>
      <c r="BL151" s="17" t="s">
        <v>138</v>
      </c>
      <c r="BM151" s="17" t="s">
        <v>212</v>
      </c>
    </row>
    <row r="152" s="12" customFormat="1">
      <c r="B152" s="229"/>
      <c r="C152" s="230"/>
      <c r="D152" s="231" t="s">
        <v>141</v>
      </c>
      <c r="E152" s="232" t="s">
        <v>1</v>
      </c>
      <c r="F152" s="233" t="s">
        <v>74</v>
      </c>
      <c r="G152" s="230"/>
      <c r="H152" s="234">
        <v>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141</v>
      </c>
      <c r="AU152" s="240" t="s">
        <v>139</v>
      </c>
      <c r="AV152" s="12" t="s">
        <v>76</v>
      </c>
      <c r="AW152" s="12" t="s">
        <v>30</v>
      </c>
      <c r="AX152" s="12" t="s">
        <v>67</v>
      </c>
      <c r="AY152" s="240" t="s">
        <v>128</v>
      </c>
    </row>
    <row r="153" s="13" customFormat="1">
      <c r="B153" s="241"/>
      <c r="C153" s="242"/>
      <c r="D153" s="231" t="s">
        <v>141</v>
      </c>
      <c r="E153" s="243" t="s">
        <v>1</v>
      </c>
      <c r="F153" s="244" t="s">
        <v>143</v>
      </c>
      <c r="G153" s="242"/>
      <c r="H153" s="245">
        <v>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AT153" s="251" t="s">
        <v>141</v>
      </c>
      <c r="AU153" s="251" t="s">
        <v>139</v>
      </c>
      <c r="AV153" s="13" t="s">
        <v>139</v>
      </c>
      <c r="AW153" s="13" t="s">
        <v>30</v>
      </c>
      <c r="AX153" s="13" t="s">
        <v>74</v>
      </c>
      <c r="AY153" s="251" t="s">
        <v>128</v>
      </c>
    </row>
    <row r="154" s="11" customFormat="1" ht="20.88" customHeight="1">
      <c r="B154" s="201"/>
      <c r="C154" s="202"/>
      <c r="D154" s="203" t="s">
        <v>66</v>
      </c>
      <c r="E154" s="215" t="s">
        <v>213</v>
      </c>
      <c r="F154" s="215" t="s">
        <v>214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SUM(P155:P157)</f>
        <v>0</v>
      </c>
      <c r="Q154" s="209"/>
      <c r="R154" s="210">
        <f>SUM(R155:R157)</f>
        <v>0.015600000000000001</v>
      </c>
      <c r="S154" s="209"/>
      <c r="T154" s="211">
        <f>SUM(T155:T157)</f>
        <v>0</v>
      </c>
      <c r="AR154" s="212" t="s">
        <v>74</v>
      </c>
      <c r="AT154" s="213" t="s">
        <v>66</v>
      </c>
      <c r="AU154" s="213" t="s">
        <v>76</v>
      </c>
      <c r="AY154" s="212" t="s">
        <v>128</v>
      </c>
      <c r="BK154" s="214">
        <f>SUM(BK155:BK157)</f>
        <v>0</v>
      </c>
    </row>
    <row r="155" s="1" customFormat="1" ht="16.5" customHeight="1">
      <c r="B155" s="38"/>
      <c r="C155" s="217" t="s">
        <v>215</v>
      </c>
      <c r="D155" s="217" t="s">
        <v>133</v>
      </c>
      <c r="E155" s="218" t="s">
        <v>216</v>
      </c>
      <c r="F155" s="219" t="s">
        <v>217</v>
      </c>
      <c r="G155" s="220" t="s">
        <v>136</v>
      </c>
      <c r="H155" s="221">
        <v>390</v>
      </c>
      <c r="I155" s="222"/>
      <c r="J155" s="223">
        <f>ROUND(I155*H155,2)</f>
        <v>0</v>
      </c>
      <c r="K155" s="219" t="s">
        <v>137</v>
      </c>
      <c r="L155" s="43"/>
      <c r="M155" s="224" t="s">
        <v>1</v>
      </c>
      <c r="N155" s="225" t="s">
        <v>38</v>
      </c>
      <c r="O155" s="79"/>
      <c r="P155" s="226">
        <f>O155*H155</f>
        <v>0</v>
      </c>
      <c r="Q155" s="226">
        <v>4.0000000000000003E-05</v>
      </c>
      <c r="R155" s="226">
        <f>Q155*H155</f>
        <v>0.015600000000000001</v>
      </c>
      <c r="S155" s="226">
        <v>0</v>
      </c>
      <c r="T155" s="227">
        <f>S155*H155</f>
        <v>0</v>
      </c>
      <c r="AR155" s="17" t="s">
        <v>138</v>
      </c>
      <c r="AT155" s="17" t="s">
        <v>133</v>
      </c>
      <c r="AU155" s="17" t="s">
        <v>139</v>
      </c>
      <c r="AY155" s="17" t="s">
        <v>128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74</v>
      </c>
      <c r="BK155" s="228">
        <f>ROUND(I155*H155,2)</f>
        <v>0</v>
      </c>
      <c r="BL155" s="17" t="s">
        <v>138</v>
      </c>
      <c r="BM155" s="17" t="s">
        <v>218</v>
      </c>
    </row>
    <row r="156" s="12" customFormat="1">
      <c r="B156" s="229"/>
      <c r="C156" s="230"/>
      <c r="D156" s="231" t="s">
        <v>141</v>
      </c>
      <c r="E156" s="232" t="s">
        <v>1</v>
      </c>
      <c r="F156" s="233" t="s">
        <v>820</v>
      </c>
      <c r="G156" s="230"/>
      <c r="H156" s="234">
        <v>390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141</v>
      </c>
      <c r="AU156" s="240" t="s">
        <v>139</v>
      </c>
      <c r="AV156" s="12" t="s">
        <v>76</v>
      </c>
      <c r="AW156" s="12" t="s">
        <v>30</v>
      </c>
      <c r="AX156" s="12" t="s">
        <v>67</v>
      </c>
      <c r="AY156" s="240" t="s">
        <v>128</v>
      </c>
    </row>
    <row r="157" s="13" customFormat="1">
      <c r="B157" s="241"/>
      <c r="C157" s="242"/>
      <c r="D157" s="231" t="s">
        <v>141</v>
      </c>
      <c r="E157" s="243" t="s">
        <v>1</v>
      </c>
      <c r="F157" s="244" t="s">
        <v>143</v>
      </c>
      <c r="G157" s="242"/>
      <c r="H157" s="245">
        <v>390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AT157" s="251" t="s">
        <v>141</v>
      </c>
      <c r="AU157" s="251" t="s">
        <v>139</v>
      </c>
      <c r="AV157" s="13" t="s">
        <v>139</v>
      </c>
      <c r="AW157" s="13" t="s">
        <v>30</v>
      </c>
      <c r="AX157" s="13" t="s">
        <v>74</v>
      </c>
      <c r="AY157" s="251" t="s">
        <v>128</v>
      </c>
    </row>
    <row r="158" s="11" customFormat="1" ht="20.88" customHeight="1">
      <c r="B158" s="201"/>
      <c r="C158" s="202"/>
      <c r="D158" s="203" t="s">
        <v>66</v>
      </c>
      <c r="E158" s="215" t="s">
        <v>220</v>
      </c>
      <c r="F158" s="215" t="s">
        <v>221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SUM(P159:P164)</f>
        <v>0</v>
      </c>
      <c r="Q158" s="209"/>
      <c r="R158" s="210">
        <f>SUM(R159:R164)</f>
        <v>0</v>
      </c>
      <c r="S158" s="209"/>
      <c r="T158" s="211">
        <f>SUM(T159:T164)</f>
        <v>4.8049999999999997</v>
      </c>
      <c r="AR158" s="212" t="s">
        <v>74</v>
      </c>
      <c r="AT158" s="213" t="s">
        <v>66</v>
      </c>
      <c r="AU158" s="213" t="s">
        <v>76</v>
      </c>
      <c r="AY158" s="212" t="s">
        <v>128</v>
      </c>
      <c r="BK158" s="214">
        <f>SUM(BK159:BK164)</f>
        <v>0</v>
      </c>
    </row>
    <row r="159" s="1" customFormat="1" ht="16.5" customHeight="1">
      <c r="B159" s="38"/>
      <c r="C159" s="217" t="s">
        <v>222</v>
      </c>
      <c r="D159" s="217" t="s">
        <v>133</v>
      </c>
      <c r="E159" s="218" t="s">
        <v>223</v>
      </c>
      <c r="F159" s="219" t="s">
        <v>224</v>
      </c>
      <c r="G159" s="220" t="s">
        <v>136</v>
      </c>
      <c r="H159" s="221">
        <v>96.099999999999994</v>
      </c>
      <c r="I159" s="222"/>
      <c r="J159" s="223">
        <f>ROUND(I159*H159,2)</f>
        <v>0</v>
      </c>
      <c r="K159" s="219" t="s">
        <v>137</v>
      </c>
      <c r="L159" s="43"/>
      <c r="M159" s="224" t="s">
        <v>1</v>
      </c>
      <c r="N159" s="225" t="s">
        <v>38</v>
      </c>
      <c r="O159" s="79"/>
      <c r="P159" s="226">
        <f>O159*H159</f>
        <v>0</v>
      </c>
      <c r="Q159" s="226">
        <v>0</v>
      </c>
      <c r="R159" s="226">
        <f>Q159*H159</f>
        <v>0</v>
      </c>
      <c r="S159" s="226">
        <v>0.050000000000000003</v>
      </c>
      <c r="T159" s="227">
        <f>S159*H159</f>
        <v>4.8049999999999997</v>
      </c>
      <c r="AR159" s="17" t="s">
        <v>138</v>
      </c>
      <c r="AT159" s="17" t="s">
        <v>133</v>
      </c>
      <c r="AU159" s="17" t="s">
        <v>139</v>
      </c>
      <c r="AY159" s="17" t="s">
        <v>128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74</v>
      </c>
      <c r="BK159" s="228">
        <f>ROUND(I159*H159,2)</f>
        <v>0</v>
      </c>
      <c r="BL159" s="17" t="s">
        <v>138</v>
      </c>
      <c r="BM159" s="17" t="s">
        <v>821</v>
      </c>
    </row>
    <row r="160" s="12" customFormat="1">
      <c r="B160" s="229"/>
      <c r="C160" s="230"/>
      <c r="D160" s="231" t="s">
        <v>141</v>
      </c>
      <c r="E160" s="232" t="s">
        <v>1</v>
      </c>
      <c r="F160" s="233" t="s">
        <v>804</v>
      </c>
      <c r="G160" s="230"/>
      <c r="H160" s="234">
        <v>36.5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141</v>
      </c>
      <c r="AU160" s="240" t="s">
        <v>139</v>
      </c>
      <c r="AV160" s="12" t="s">
        <v>76</v>
      </c>
      <c r="AW160" s="12" t="s">
        <v>30</v>
      </c>
      <c r="AX160" s="12" t="s">
        <v>67</v>
      </c>
      <c r="AY160" s="240" t="s">
        <v>128</v>
      </c>
    </row>
    <row r="161" s="13" customFormat="1">
      <c r="B161" s="241"/>
      <c r="C161" s="242"/>
      <c r="D161" s="231" t="s">
        <v>141</v>
      </c>
      <c r="E161" s="243" t="s">
        <v>1</v>
      </c>
      <c r="F161" s="244" t="s">
        <v>143</v>
      </c>
      <c r="G161" s="242"/>
      <c r="H161" s="245">
        <v>36.5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AT161" s="251" t="s">
        <v>141</v>
      </c>
      <c r="AU161" s="251" t="s">
        <v>139</v>
      </c>
      <c r="AV161" s="13" t="s">
        <v>139</v>
      </c>
      <c r="AW161" s="13" t="s">
        <v>30</v>
      </c>
      <c r="AX161" s="13" t="s">
        <v>67</v>
      </c>
      <c r="AY161" s="251" t="s">
        <v>128</v>
      </c>
    </row>
    <row r="162" s="12" customFormat="1">
      <c r="B162" s="229"/>
      <c r="C162" s="230"/>
      <c r="D162" s="231" t="s">
        <v>141</v>
      </c>
      <c r="E162" s="232" t="s">
        <v>1</v>
      </c>
      <c r="F162" s="233" t="s">
        <v>805</v>
      </c>
      <c r="G162" s="230"/>
      <c r="H162" s="234">
        <v>59.600000000000001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141</v>
      </c>
      <c r="AU162" s="240" t="s">
        <v>139</v>
      </c>
      <c r="AV162" s="12" t="s">
        <v>76</v>
      </c>
      <c r="AW162" s="12" t="s">
        <v>30</v>
      </c>
      <c r="AX162" s="12" t="s">
        <v>67</v>
      </c>
      <c r="AY162" s="240" t="s">
        <v>128</v>
      </c>
    </row>
    <row r="163" s="13" customFormat="1">
      <c r="B163" s="241"/>
      <c r="C163" s="242"/>
      <c r="D163" s="231" t="s">
        <v>141</v>
      </c>
      <c r="E163" s="243" t="s">
        <v>1</v>
      </c>
      <c r="F163" s="244" t="s">
        <v>143</v>
      </c>
      <c r="G163" s="242"/>
      <c r="H163" s="245">
        <v>59.600000000000001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141</v>
      </c>
      <c r="AU163" s="251" t="s">
        <v>139</v>
      </c>
      <c r="AV163" s="13" t="s">
        <v>139</v>
      </c>
      <c r="AW163" s="13" t="s">
        <v>30</v>
      </c>
      <c r="AX163" s="13" t="s">
        <v>67</v>
      </c>
      <c r="AY163" s="251" t="s">
        <v>128</v>
      </c>
    </row>
    <row r="164" s="14" customFormat="1">
      <c r="B164" s="252"/>
      <c r="C164" s="253"/>
      <c r="D164" s="231" t="s">
        <v>141</v>
      </c>
      <c r="E164" s="254" t="s">
        <v>1</v>
      </c>
      <c r="F164" s="255" t="s">
        <v>145</v>
      </c>
      <c r="G164" s="253"/>
      <c r="H164" s="256">
        <v>96.099999999999994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AT164" s="262" t="s">
        <v>141</v>
      </c>
      <c r="AU164" s="262" t="s">
        <v>139</v>
      </c>
      <c r="AV164" s="14" t="s">
        <v>138</v>
      </c>
      <c r="AW164" s="14" t="s">
        <v>30</v>
      </c>
      <c r="AX164" s="14" t="s">
        <v>74</v>
      </c>
      <c r="AY164" s="262" t="s">
        <v>128</v>
      </c>
    </row>
    <row r="165" s="11" customFormat="1" ht="22.8" customHeight="1">
      <c r="B165" s="201"/>
      <c r="C165" s="202"/>
      <c r="D165" s="203" t="s">
        <v>66</v>
      </c>
      <c r="E165" s="215" t="s">
        <v>226</v>
      </c>
      <c r="F165" s="215" t="s">
        <v>227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SUM(P166:P181)</f>
        <v>0</v>
      </c>
      <c r="Q165" s="209"/>
      <c r="R165" s="210">
        <f>SUM(R166:R181)</f>
        <v>0</v>
      </c>
      <c r="S165" s="209"/>
      <c r="T165" s="211">
        <f>SUM(T166:T181)</f>
        <v>0</v>
      </c>
      <c r="AR165" s="212" t="s">
        <v>74</v>
      </c>
      <c r="AT165" s="213" t="s">
        <v>66</v>
      </c>
      <c r="AU165" s="213" t="s">
        <v>74</v>
      </c>
      <c r="AY165" s="212" t="s">
        <v>128</v>
      </c>
      <c r="BK165" s="214">
        <f>SUM(BK166:BK181)</f>
        <v>0</v>
      </c>
    </row>
    <row r="166" s="1" customFormat="1" ht="16.5" customHeight="1">
      <c r="B166" s="38"/>
      <c r="C166" s="217" t="s">
        <v>228</v>
      </c>
      <c r="D166" s="217" t="s">
        <v>133</v>
      </c>
      <c r="E166" s="218" t="s">
        <v>229</v>
      </c>
      <c r="F166" s="219" t="s">
        <v>230</v>
      </c>
      <c r="G166" s="220" t="s">
        <v>231</v>
      </c>
      <c r="H166" s="221">
        <v>46.006999999999998</v>
      </c>
      <c r="I166" s="222"/>
      <c r="J166" s="223">
        <f>ROUND(I166*H166,2)</f>
        <v>0</v>
      </c>
      <c r="K166" s="219" t="s">
        <v>137</v>
      </c>
      <c r="L166" s="43"/>
      <c r="M166" s="224" t="s">
        <v>1</v>
      </c>
      <c r="N166" s="225" t="s">
        <v>38</v>
      </c>
      <c r="O166" s="79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17" t="s">
        <v>138</v>
      </c>
      <c r="AT166" s="17" t="s">
        <v>133</v>
      </c>
      <c r="AU166" s="17" t="s">
        <v>76</v>
      </c>
      <c r="AY166" s="17" t="s">
        <v>128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74</v>
      </c>
      <c r="BK166" s="228">
        <f>ROUND(I166*H166,2)</f>
        <v>0</v>
      </c>
      <c r="BL166" s="17" t="s">
        <v>138</v>
      </c>
      <c r="BM166" s="17" t="s">
        <v>232</v>
      </c>
    </row>
    <row r="167" s="1" customFormat="1" ht="16.5" customHeight="1">
      <c r="B167" s="38"/>
      <c r="C167" s="217" t="s">
        <v>233</v>
      </c>
      <c r="D167" s="217" t="s">
        <v>133</v>
      </c>
      <c r="E167" s="218" t="s">
        <v>234</v>
      </c>
      <c r="F167" s="219" t="s">
        <v>235</v>
      </c>
      <c r="G167" s="220" t="s">
        <v>231</v>
      </c>
      <c r="H167" s="221">
        <v>690.10500000000002</v>
      </c>
      <c r="I167" s="222"/>
      <c r="J167" s="223">
        <f>ROUND(I167*H167,2)</f>
        <v>0</v>
      </c>
      <c r="K167" s="219" t="s">
        <v>137</v>
      </c>
      <c r="L167" s="43"/>
      <c r="M167" s="224" t="s">
        <v>1</v>
      </c>
      <c r="N167" s="225" t="s">
        <v>38</v>
      </c>
      <c r="O167" s="79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17" t="s">
        <v>138</v>
      </c>
      <c r="AT167" s="17" t="s">
        <v>133</v>
      </c>
      <c r="AU167" s="17" t="s">
        <v>76</v>
      </c>
      <c r="AY167" s="17" t="s">
        <v>128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74</v>
      </c>
      <c r="BK167" s="228">
        <f>ROUND(I167*H167,2)</f>
        <v>0</v>
      </c>
      <c r="BL167" s="17" t="s">
        <v>138</v>
      </c>
      <c r="BM167" s="17" t="s">
        <v>236</v>
      </c>
    </row>
    <row r="168" s="12" customFormat="1">
      <c r="B168" s="229"/>
      <c r="C168" s="230"/>
      <c r="D168" s="231" t="s">
        <v>141</v>
      </c>
      <c r="E168" s="232" t="s">
        <v>1</v>
      </c>
      <c r="F168" s="233" t="s">
        <v>822</v>
      </c>
      <c r="G168" s="230"/>
      <c r="H168" s="234">
        <v>690.10500000000002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141</v>
      </c>
      <c r="AU168" s="240" t="s">
        <v>76</v>
      </c>
      <c r="AV168" s="12" t="s">
        <v>76</v>
      </c>
      <c r="AW168" s="12" t="s">
        <v>30</v>
      </c>
      <c r="AX168" s="12" t="s">
        <v>67</v>
      </c>
      <c r="AY168" s="240" t="s">
        <v>128</v>
      </c>
    </row>
    <row r="169" s="13" customFormat="1">
      <c r="B169" s="241"/>
      <c r="C169" s="242"/>
      <c r="D169" s="231" t="s">
        <v>141</v>
      </c>
      <c r="E169" s="243" t="s">
        <v>1</v>
      </c>
      <c r="F169" s="244" t="s">
        <v>143</v>
      </c>
      <c r="G169" s="242"/>
      <c r="H169" s="245">
        <v>690.10500000000002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AT169" s="251" t="s">
        <v>141</v>
      </c>
      <c r="AU169" s="251" t="s">
        <v>76</v>
      </c>
      <c r="AV169" s="13" t="s">
        <v>139</v>
      </c>
      <c r="AW169" s="13" t="s">
        <v>30</v>
      </c>
      <c r="AX169" s="13" t="s">
        <v>74</v>
      </c>
      <c r="AY169" s="251" t="s">
        <v>128</v>
      </c>
    </row>
    <row r="170" s="1" customFormat="1" ht="16.5" customHeight="1">
      <c r="B170" s="38"/>
      <c r="C170" s="217" t="s">
        <v>238</v>
      </c>
      <c r="D170" s="217" t="s">
        <v>133</v>
      </c>
      <c r="E170" s="218" t="s">
        <v>239</v>
      </c>
      <c r="F170" s="219" t="s">
        <v>240</v>
      </c>
      <c r="G170" s="220" t="s">
        <v>231</v>
      </c>
      <c r="H170" s="221">
        <v>46.006999999999998</v>
      </c>
      <c r="I170" s="222"/>
      <c r="J170" s="223">
        <f>ROUND(I170*H170,2)</f>
        <v>0</v>
      </c>
      <c r="K170" s="219" t="s">
        <v>137</v>
      </c>
      <c r="L170" s="43"/>
      <c r="M170" s="224" t="s">
        <v>1</v>
      </c>
      <c r="N170" s="225" t="s">
        <v>38</v>
      </c>
      <c r="O170" s="79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17" t="s">
        <v>138</v>
      </c>
      <c r="AT170" s="17" t="s">
        <v>133</v>
      </c>
      <c r="AU170" s="17" t="s">
        <v>76</v>
      </c>
      <c r="AY170" s="17" t="s">
        <v>128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74</v>
      </c>
      <c r="BK170" s="228">
        <f>ROUND(I170*H170,2)</f>
        <v>0</v>
      </c>
      <c r="BL170" s="17" t="s">
        <v>138</v>
      </c>
      <c r="BM170" s="17" t="s">
        <v>241</v>
      </c>
    </row>
    <row r="171" s="1" customFormat="1" ht="16.5" customHeight="1">
      <c r="B171" s="38"/>
      <c r="C171" s="217" t="s">
        <v>7</v>
      </c>
      <c r="D171" s="217" t="s">
        <v>133</v>
      </c>
      <c r="E171" s="218" t="s">
        <v>242</v>
      </c>
      <c r="F171" s="219" t="s">
        <v>243</v>
      </c>
      <c r="G171" s="220" t="s">
        <v>231</v>
      </c>
      <c r="H171" s="221">
        <v>20</v>
      </c>
      <c r="I171" s="222"/>
      <c r="J171" s="223">
        <f>ROUND(I171*H171,2)</f>
        <v>0</v>
      </c>
      <c r="K171" s="219" t="s">
        <v>137</v>
      </c>
      <c r="L171" s="43"/>
      <c r="M171" s="224" t="s">
        <v>1</v>
      </c>
      <c r="N171" s="225" t="s">
        <v>38</v>
      </c>
      <c r="O171" s="79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17" t="s">
        <v>138</v>
      </c>
      <c r="AT171" s="17" t="s">
        <v>133</v>
      </c>
      <c r="AU171" s="17" t="s">
        <v>76</v>
      </c>
      <c r="AY171" s="17" t="s">
        <v>128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74</v>
      </c>
      <c r="BK171" s="228">
        <f>ROUND(I171*H171,2)</f>
        <v>0</v>
      </c>
      <c r="BL171" s="17" t="s">
        <v>138</v>
      </c>
      <c r="BM171" s="17" t="s">
        <v>244</v>
      </c>
    </row>
    <row r="172" s="12" customFormat="1">
      <c r="B172" s="229"/>
      <c r="C172" s="230"/>
      <c r="D172" s="231" t="s">
        <v>141</v>
      </c>
      <c r="E172" s="232" t="s">
        <v>1</v>
      </c>
      <c r="F172" s="233" t="s">
        <v>238</v>
      </c>
      <c r="G172" s="230"/>
      <c r="H172" s="234">
        <v>20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141</v>
      </c>
      <c r="AU172" s="240" t="s">
        <v>76</v>
      </c>
      <c r="AV172" s="12" t="s">
        <v>76</v>
      </c>
      <c r="AW172" s="12" t="s">
        <v>30</v>
      </c>
      <c r="AX172" s="12" t="s">
        <v>67</v>
      </c>
      <c r="AY172" s="240" t="s">
        <v>128</v>
      </c>
    </row>
    <row r="173" s="13" customFormat="1">
      <c r="B173" s="241"/>
      <c r="C173" s="242"/>
      <c r="D173" s="231" t="s">
        <v>141</v>
      </c>
      <c r="E173" s="243" t="s">
        <v>1</v>
      </c>
      <c r="F173" s="244" t="s">
        <v>143</v>
      </c>
      <c r="G173" s="242"/>
      <c r="H173" s="245">
        <v>20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141</v>
      </c>
      <c r="AU173" s="251" t="s">
        <v>76</v>
      </c>
      <c r="AV173" s="13" t="s">
        <v>139</v>
      </c>
      <c r="AW173" s="13" t="s">
        <v>30</v>
      </c>
      <c r="AX173" s="13" t="s">
        <v>74</v>
      </c>
      <c r="AY173" s="251" t="s">
        <v>128</v>
      </c>
    </row>
    <row r="174" s="1" customFormat="1" ht="16.5" customHeight="1">
      <c r="B174" s="38"/>
      <c r="C174" s="217" t="s">
        <v>246</v>
      </c>
      <c r="D174" s="217" t="s">
        <v>133</v>
      </c>
      <c r="E174" s="218" t="s">
        <v>247</v>
      </c>
      <c r="F174" s="219" t="s">
        <v>248</v>
      </c>
      <c r="G174" s="220" t="s">
        <v>231</v>
      </c>
      <c r="H174" s="221">
        <v>4.2000000000000002</v>
      </c>
      <c r="I174" s="222"/>
      <c r="J174" s="223">
        <f>ROUND(I174*H174,2)</f>
        <v>0</v>
      </c>
      <c r="K174" s="219" t="s">
        <v>137</v>
      </c>
      <c r="L174" s="43"/>
      <c r="M174" s="224" t="s">
        <v>1</v>
      </c>
      <c r="N174" s="225" t="s">
        <v>38</v>
      </c>
      <c r="O174" s="79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17" t="s">
        <v>138</v>
      </c>
      <c r="AT174" s="17" t="s">
        <v>133</v>
      </c>
      <c r="AU174" s="17" t="s">
        <v>76</v>
      </c>
      <c r="AY174" s="17" t="s">
        <v>128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74</v>
      </c>
      <c r="BK174" s="228">
        <f>ROUND(I174*H174,2)</f>
        <v>0</v>
      </c>
      <c r="BL174" s="17" t="s">
        <v>138</v>
      </c>
      <c r="BM174" s="17" t="s">
        <v>249</v>
      </c>
    </row>
    <row r="175" s="12" customFormat="1">
      <c r="B175" s="229"/>
      <c r="C175" s="230"/>
      <c r="D175" s="231" t="s">
        <v>141</v>
      </c>
      <c r="E175" s="232" t="s">
        <v>1</v>
      </c>
      <c r="F175" s="233" t="s">
        <v>823</v>
      </c>
      <c r="G175" s="230"/>
      <c r="H175" s="234">
        <v>4.2000000000000002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141</v>
      </c>
      <c r="AU175" s="240" t="s">
        <v>76</v>
      </c>
      <c r="AV175" s="12" t="s">
        <v>76</v>
      </c>
      <c r="AW175" s="12" t="s">
        <v>30</v>
      </c>
      <c r="AX175" s="12" t="s">
        <v>67</v>
      </c>
      <c r="AY175" s="240" t="s">
        <v>128</v>
      </c>
    </row>
    <row r="176" s="13" customFormat="1">
      <c r="B176" s="241"/>
      <c r="C176" s="242"/>
      <c r="D176" s="231" t="s">
        <v>141</v>
      </c>
      <c r="E176" s="243" t="s">
        <v>1</v>
      </c>
      <c r="F176" s="244" t="s">
        <v>143</v>
      </c>
      <c r="G176" s="242"/>
      <c r="H176" s="245">
        <v>4.2000000000000002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AT176" s="251" t="s">
        <v>141</v>
      </c>
      <c r="AU176" s="251" t="s">
        <v>76</v>
      </c>
      <c r="AV176" s="13" t="s">
        <v>139</v>
      </c>
      <c r="AW176" s="13" t="s">
        <v>30</v>
      </c>
      <c r="AX176" s="13" t="s">
        <v>74</v>
      </c>
      <c r="AY176" s="251" t="s">
        <v>128</v>
      </c>
    </row>
    <row r="177" s="1" customFormat="1" ht="16.5" customHeight="1">
      <c r="B177" s="38"/>
      <c r="C177" s="217" t="s">
        <v>251</v>
      </c>
      <c r="D177" s="217" t="s">
        <v>133</v>
      </c>
      <c r="E177" s="218" t="s">
        <v>252</v>
      </c>
      <c r="F177" s="219" t="s">
        <v>253</v>
      </c>
      <c r="G177" s="220" t="s">
        <v>231</v>
      </c>
      <c r="H177" s="221">
        <v>12.936999999999999</v>
      </c>
      <c r="I177" s="222"/>
      <c r="J177" s="223">
        <f>ROUND(I177*H177,2)</f>
        <v>0</v>
      </c>
      <c r="K177" s="219" t="s">
        <v>137</v>
      </c>
      <c r="L177" s="43"/>
      <c r="M177" s="224" t="s">
        <v>1</v>
      </c>
      <c r="N177" s="225" t="s">
        <v>38</v>
      </c>
      <c r="O177" s="79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17" t="s">
        <v>138</v>
      </c>
      <c r="AT177" s="17" t="s">
        <v>133</v>
      </c>
      <c r="AU177" s="17" t="s">
        <v>76</v>
      </c>
      <c r="AY177" s="17" t="s">
        <v>128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74</v>
      </c>
      <c r="BK177" s="228">
        <f>ROUND(I177*H177,2)</f>
        <v>0</v>
      </c>
      <c r="BL177" s="17" t="s">
        <v>138</v>
      </c>
      <c r="BM177" s="17" t="s">
        <v>824</v>
      </c>
    </row>
    <row r="178" s="12" customFormat="1">
      <c r="B178" s="229"/>
      <c r="C178" s="230"/>
      <c r="D178" s="231" t="s">
        <v>141</v>
      </c>
      <c r="E178" s="232" t="s">
        <v>1</v>
      </c>
      <c r="F178" s="233" t="s">
        <v>825</v>
      </c>
      <c r="G178" s="230"/>
      <c r="H178" s="234">
        <v>12.936999999999999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141</v>
      </c>
      <c r="AU178" s="240" t="s">
        <v>76</v>
      </c>
      <c r="AV178" s="12" t="s">
        <v>76</v>
      </c>
      <c r="AW178" s="12" t="s">
        <v>30</v>
      </c>
      <c r="AX178" s="12" t="s">
        <v>74</v>
      </c>
      <c r="AY178" s="240" t="s">
        <v>128</v>
      </c>
    </row>
    <row r="179" s="1" customFormat="1" ht="16.5" customHeight="1">
      <c r="B179" s="38"/>
      <c r="C179" s="217" t="s">
        <v>256</v>
      </c>
      <c r="D179" s="217" t="s">
        <v>133</v>
      </c>
      <c r="E179" s="218" t="s">
        <v>257</v>
      </c>
      <c r="F179" s="219" t="s">
        <v>258</v>
      </c>
      <c r="G179" s="220" t="s">
        <v>231</v>
      </c>
      <c r="H179" s="221">
        <v>8.8699999999999992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38</v>
      </c>
      <c r="O179" s="79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17" t="s">
        <v>138</v>
      </c>
      <c r="AT179" s="17" t="s">
        <v>133</v>
      </c>
      <c r="AU179" s="17" t="s">
        <v>76</v>
      </c>
      <c r="AY179" s="17" t="s">
        <v>128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74</v>
      </c>
      <c r="BK179" s="228">
        <f>ROUND(I179*H179,2)</f>
        <v>0</v>
      </c>
      <c r="BL179" s="17" t="s">
        <v>138</v>
      </c>
      <c r="BM179" s="17" t="s">
        <v>259</v>
      </c>
    </row>
    <row r="180" s="12" customFormat="1">
      <c r="B180" s="229"/>
      <c r="C180" s="230"/>
      <c r="D180" s="231" t="s">
        <v>141</v>
      </c>
      <c r="E180" s="232" t="s">
        <v>1</v>
      </c>
      <c r="F180" s="233" t="s">
        <v>826</v>
      </c>
      <c r="G180" s="230"/>
      <c r="H180" s="234">
        <v>8.8699999999999992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141</v>
      </c>
      <c r="AU180" s="240" t="s">
        <v>76</v>
      </c>
      <c r="AV180" s="12" t="s">
        <v>76</v>
      </c>
      <c r="AW180" s="12" t="s">
        <v>30</v>
      </c>
      <c r="AX180" s="12" t="s">
        <v>67</v>
      </c>
      <c r="AY180" s="240" t="s">
        <v>128</v>
      </c>
    </row>
    <row r="181" s="13" customFormat="1">
      <c r="B181" s="241"/>
      <c r="C181" s="242"/>
      <c r="D181" s="231" t="s">
        <v>141</v>
      </c>
      <c r="E181" s="243" t="s">
        <v>1</v>
      </c>
      <c r="F181" s="244" t="s">
        <v>143</v>
      </c>
      <c r="G181" s="242"/>
      <c r="H181" s="245">
        <v>8.8699999999999992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AT181" s="251" t="s">
        <v>141</v>
      </c>
      <c r="AU181" s="251" t="s">
        <v>76</v>
      </c>
      <c r="AV181" s="13" t="s">
        <v>139</v>
      </c>
      <c r="AW181" s="13" t="s">
        <v>30</v>
      </c>
      <c r="AX181" s="13" t="s">
        <v>74</v>
      </c>
      <c r="AY181" s="251" t="s">
        <v>128</v>
      </c>
    </row>
    <row r="182" s="11" customFormat="1" ht="22.8" customHeight="1">
      <c r="B182" s="201"/>
      <c r="C182" s="202"/>
      <c r="D182" s="203" t="s">
        <v>66</v>
      </c>
      <c r="E182" s="215" t="s">
        <v>261</v>
      </c>
      <c r="F182" s="215" t="s">
        <v>262</v>
      </c>
      <c r="G182" s="202"/>
      <c r="H182" s="202"/>
      <c r="I182" s="205"/>
      <c r="J182" s="216">
        <f>BK182</f>
        <v>0</v>
      </c>
      <c r="K182" s="202"/>
      <c r="L182" s="207"/>
      <c r="M182" s="208"/>
      <c r="N182" s="209"/>
      <c r="O182" s="209"/>
      <c r="P182" s="210">
        <f>P183</f>
        <v>0</v>
      </c>
      <c r="Q182" s="209"/>
      <c r="R182" s="210">
        <f>R183</f>
        <v>0</v>
      </c>
      <c r="S182" s="209"/>
      <c r="T182" s="211">
        <f>T183</f>
        <v>0</v>
      </c>
      <c r="AR182" s="212" t="s">
        <v>74</v>
      </c>
      <c r="AT182" s="213" t="s">
        <v>66</v>
      </c>
      <c r="AU182" s="213" t="s">
        <v>74</v>
      </c>
      <c r="AY182" s="212" t="s">
        <v>128</v>
      </c>
      <c r="BK182" s="214">
        <f>BK183</f>
        <v>0</v>
      </c>
    </row>
    <row r="183" s="1" customFormat="1" ht="16.5" customHeight="1">
      <c r="B183" s="38"/>
      <c r="C183" s="217" t="s">
        <v>245</v>
      </c>
      <c r="D183" s="217" t="s">
        <v>133</v>
      </c>
      <c r="E183" s="218" t="s">
        <v>263</v>
      </c>
      <c r="F183" s="219" t="s">
        <v>264</v>
      </c>
      <c r="G183" s="220" t="s">
        <v>231</v>
      </c>
      <c r="H183" s="221">
        <v>1.498</v>
      </c>
      <c r="I183" s="222"/>
      <c r="J183" s="223">
        <f>ROUND(I183*H183,2)</f>
        <v>0</v>
      </c>
      <c r="K183" s="219" t="s">
        <v>137</v>
      </c>
      <c r="L183" s="43"/>
      <c r="M183" s="224" t="s">
        <v>1</v>
      </c>
      <c r="N183" s="225" t="s">
        <v>38</v>
      </c>
      <c r="O183" s="79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17" t="s">
        <v>138</v>
      </c>
      <c r="AT183" s="17" t="s">
        <v>133</v>
      </c>
      <c r="AU183" s="17" t="s">
        <v>76</v>
      </c>
      <c r="AY183" s="17" t="s">
        <v>128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74</v>
      </c>
      <c r="BK183" s="228">
        <f>ROUND(I183*H183,2)</f>
        <v>0</v>
      </c>
      <c r="BL183" s="17" t="s">
        <v>138</v>
      </c>
      <c r="BM183" s="17" t="s">
        <v>265</v>
      </c>
    </row>
    <row r="184" s="11" customFormat="1" ht="25.92" customHeight="1">
      <c r="B184" s="201"/>
      <c r="C184" s="202"/>
      <c r="D184" s="203" t="s">
        <v>66</v>
      </c>
      <c r="E184" s="204" t="s">
        <v>266</v>
      </c>
      <c r="F184" s="204" t="s">
        <v>267</v>
      </c>
      <c r="G184" s="202"/>
      <c r="H184" s="202"/>
      <c r="I184" s="205"/>
      <c r="J184" s="206">
        <f>BK184</f>
        <v>0</v>
      </c>
      <c r="K184" s="202"/>
      <c r="L184" s="207"/>
      <c r="M184" s="208"/>
      <c r="N184" s="209"/>
      <c r="O184" s="209"/>
      <c r="P184" s="210">
        <f>P185+P189+P194+P312+P406+P436</f>
        <v>0</v>
      </c>
      <c r="Q184" s="209"/>
      <c r="R184" s="210">
        <f>R185+R189+R194+R312+R406+R436</f>
        <v>20.577749650000001</v>
      </c>
      <c r="S184" s="209"/>
      <c r="T184" s="211">
        <f>T185+T189+T194+T312+T406+T436</f>
        <v>41.202086999999999</v>
      </c>
      <c r="AR184" s="212" t="s">
        <v>76</v>
      </c>
      <c r="AT184" s="213" t="s">
        <v>66</v>
      </c>
      <c r="AU184" s="213" t="s">
        <v>67</v>
      </c>
      <c r="AY184" s="212" t="s">
        <v>128</v>
      </c>
      <c r="BK184" s="214">
        <f>BK185+BK189+BK194+BK312+BK406+BK436</f>
        <v>0</v>
      </c>
    </row>
    <row r="185" s="11" customFormat="1" ht="22.8" customHeight="1">
      <c r="B185" s="201"/>
      <c r="C185" s="202"/>
      <c r="D185" s="203" t="s">
        <v>66</v>
      </c>
      <c r="E185" s="215" t="s">
        <v>268</v>
      </c>
      <c r="F185" s="215" t="s">
        <v>269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SUM(P186:P188)</f>
        <v>0</v>
      </c>
      <c r="Q185" s="209"/>
      <c r="R185" s="210">
        <f>SUM(R186:R188)</f>
        <v>0</v>
      </c>
      <c r="S185" s="209"/>
      <c r="T185" s="211">
        <f>SUM(T186:T188)</f>
        <v>4.2720000000000002</v>
      </c>
      <c r="AR185" s="212" t="s">
        <v>76</v>
      </c>
      <c r="AT185" s="213" t="s">
        <v>66</v>
      </c>
      <c r="AU185" s="213" t="s">
        <v>74</v>
      </c>
      <c r="AY185" s="212" t="s">
        <v>128</v>
      </c>
      <c r="BK185" s="214">
        <f>SUM(BK186:BK188)</f>
        <v>0</v>
      </c>
    </row>
    <row r="186" s="1" customFormat="1" ht="16.5" customHeight="1">
      <c r="B186" s="38"/>
      <c r="C186" s="217" t="s">
        <v>270</v>
      </c>
      <c r="D186" s="217" t="s">
        <v>133</v>
      </c>
      <c r="E186" s="218" t="s">
        <v>271</v>
      </c>
      <c r="F186" s="219" t="s">
        <v>272</v>
      </c>
      <c r="G186" s="220" t="s">
        <v>136</v>
      </c>
      <c r="H186" s="221">
        <v>712</v>
      </c>
      <c r="I186" s="222"/>
      <c r="J186" s="223">
        <f>ROUND(I186*H186,2)</f>
        <v>0</v>
      </c>
      <c r="K186" s="219" t="s">
        <v>137</v>
      </c>
      <c r="L186" s="43"/>
      <c r="M186" s="224" t="s">
        <v>1</v>
      </c>
      <c r="N186" s="225" t="s">
        <v>38</v>
      </c>
      <c r="O186" s="79"/>
      <c r="P186" s="226">
        <f>O186*H186</f>
        <v>0</v>
      </c>
      <c r="Q186" s="226">
        <v>0</v>
      </c>
      <c r="R186" s="226">
        <f>Q186*H186</f>
        <v>0</v>
      </c>
      <c r="S186" s="226">
        <v>0.0060000000000000001</v>
      </c>
      <c r="T186" s="227">
        <f>S186*H186</f>
        <v>4.2720000000000002</v>
      </c>
      <c r="AR186" s="17" t="s">
        <v>215</v>
      </c>
      <c r="AT186" s="17" t="s">
        <v>133</v>
      </c>
      <c r="AU186" s="17" t="s">
        <v>76</v>
      </c>
      <c r="AY186" s="17" t="s">
        <v>128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74</v>
      </c>
      <c r="BK186" s="228">
        <f>ROUND(I186*H186,2)</f>
        <v>0</v>
      </c>
      <c r="BL186" s="17" t="s">
        <v>215</v>
      </c>
      <c r="BM186" s="17" t="s">
        <v>273</v>
      </c>
    </row>
    <row r="187" s="12" customFormat="1">
      <c r="B187" s="229"/>
      <c r="C187" s="230"/>
      <c r="D187" s="231" t="s">
        <v>141</v>
      </c>
      <c r="E187" s="232" t="s">
        <v>1</v>
      </c>
      <c r="F187" s="233" t="s">
        <v>268</v>
      </c>
      <c r="G187" s="230"/>
      <c r="H187" s="234">
        <v>712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141</v>
      </c>
      <c r="AU187" s="240" t="s">
        <v>76</v>
      </c>
      <c r="AV187" s="12" t="s">
        <v>76</v>
      </c>
      <c r="AW187" s="12" t="s">
        <v>30</v>
      </c>
      <c r="AX187" s="12" t="s">
        <v>67</v>
      </c>
      <c r="AY187" s="240" t="s">
        <v>128</v>
      </c>
    </row>
    <row r="188" s="13" customFormat="1">
      <c r="B188" s="241"/>
      <c r="C188" s="242"/>
      <c r="D188" s="231" t="s">
        <v>141</v>
      </c>
      <c r="E188" s="243" t="s">
        <v>1</v>
      </c>
      <c r="F188" s="244" t="s">
        <v>143</v>
      </c>
      <c r="G188" s="242"/>
      <c r="H188" s="245">
        <v>712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AT188" s="251" t="s">
        <v>141</v>
      </c>
      <c r="AU188" s="251" t="s">
        <v>76</v>
      </c>
      <c r="AV188" s="13" t="s">
        <v>139</v>
      </c>
      <c r="AW188" s="13" t="s">
        <v>30</v>
      </c>
      <c r="AX188" s="13" t="s">
        <v>74</v>
      </c>
      <c r="AY188" s="251" t="s">
        <v>128</v>
      </c>
    </row>
    <row r="189" s="11" customFormat="1" ht="22.8" customHeight="1">
      <c r="B189" s="201"/>
      <c r="C189" s="202"/>
      <c r="D189" s="203" t="s">
        <v>66</v>
      </c>
      <c r="E189" s="215" t="s">
        <v>275</v>
      </c>
      <c r="F189" s="215" t="s">
        <v>276</v>
      </c>
      <c r="G189" s="202"/>
      <c r="H189" s="202"/>
      <c r="I189" s="205"/>
      <c r="J189" s="216">
        <f>BK189</f>
        <v>0</v>
      </c>
      <c r="K189" s="202"/>
      <c r="L189" s="207"/>
      <c r="M189" s="208"/>
      <c r="N189" s="209"/>
      <c r="O189" s="209"/>
      <c r="P189" s="210">
        <f>SUM(P190:P193)</f>
        <v>0</v>
      </c>
      <c r="Q189" s="209"/>
      <c r="R189" s="210">
        <f>SUM(R190:R193)</f>
        <v>0.18540000000000001</v>
      </c>
      <c r="S189" s="209"/>
      <c r="T189" s="211">
        <f>SUM(T190:T193)</f>
        <v>0</v>
      </c>
      <c r="AR189" s="212" t="s">
        <v>76</v>
      </c>
      <c r="AT189" s="213" t="s">
        <v>66</v>
      </c>
      <c r="AU189" s="213" t="s">
        <v>74</v>
      </c>
      <c r="AY189" s="212" t="s">
        <v>128</v>
      </c>
      <c r="BK189" s="214">
        <f>SUM(BK190:BK193)</f>
        <v>0</v>
      </c>
    </row>
    <row r="190" s="1" customFormat="1" ht="16.5" customHeight="1">
      <c r="B190" s="38"/>
      <c r="C190" s="217" t="s">
        <v>277</v>
      </c>
      <c r="D190" s="217" t="s">
        <v>133</v>
      </c>
      <c r="E190" s="218" t="s">
        <v>278</v>
      </c>
      <c r="F190" s="219" t="s">
        <v>279</v>
      </c>
      <c r="G190" s="220" t="s">
        <v>202</v>
      </c>
      <c r="H190" s="221">
        <v>6</v>
      </c>
      <c r="I190" s="222"/>
      <c r="J190" s="223">
        <f>ROUND(I190*H190,2)</f>
        <v>0</v>
      </c>
      <c r="K190" s="219" t="s">
        <v>137</v>
      </c>
      <c r="L190" s="43"/>
      <c r="M190" s="224" t="s">
        <v>1</v>
      </c>
      <c r="N190" s="225" t="s">
        <v>38</v>
      </c>
      <c r="O190" s="79"/>
      <c r="P190" s="226">
        <f>O190*H190</f>
        <v>0</v>
      </c>
      <c r="Q190" s="226">
        <v>0.0309</v>
      </c>
      <c r="R190" s="226">
        <f>Q190*H190</f>
        <v>0.18540000000000001</v>
      </c>
      <c r="S190" s="226">
        <v>0</v>
      </c>
      <c r="T190" s="227">
        <f>S190*H190</f>
        <v>0</v>
      </c>
      <c r="AR190" s="17" t="s">
        <v>215</v>
      </c>
      <c r="AT190" s="17" t="s">
        <v>133</v>
      </c>
      <c r="AU190" s="17" t="s">
        <v>76</v>
      </c>
      <c r="AY190" s="17" t="s">
        <v>128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74</v>
      </c>
      <c r="BK190" s="228">
        <f>ROUND(I190*H190,2)</f>
        <v>0</v>
      </c>
      <c r="BL190" s="17" t="s">
        <v>215</v>
      </c>
      <c r="BM190" s="17" t="s">
        <v>280</v>
      </c>
    </row>
    <row r="191" s="12" customFormat="1">
      <c r="B191" s="229"/>
      <c r="C191" s="230"/>
      <c r="D191" s="231" t="s">
        <v>141</v>
      </c>
      <c r="E191" s="232" t="s">
        <v>1</v>
      </c>
      <c r="F191" s="233" t="s">
        <v>827</v>
      </c>
      <c r="G191" s="230"/>
      <c r="H191" s="234">
        <v>6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141</v>
      </c>
      <c r="AU191" s="240" t="s">
        <v>76</v>
      </c>
      <c r="AV191" s="12" t="s">
        <v>76</v>
      </c>
      <c r="AW191" s="12" t="s">
        <v>30</v>
      </c>
      <c r="AX191" s="12" t="s">
        <v>67</v>
      </c>
      <c r="AY191" s="240" t="s">
        <v>128</v>
      </c>
    </row>
    <row r="192" s="13" customFormat="1">
      <c r="B192" s="241"/>
      <c r="C192" s="242"/>
      <c r="D192" s="231" t="s">
        <v>141</v>
      </c>
      <c r="E192" s="243" t="s">
        <v>1</v>
      </c>
      <c r="F192" s="244" t="s">
        <v>143</v>
      </c>
      <c r="G192" s="242"/>
      <c r="H192" s="245">
        <v>6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AT192" s="251" t="s">
        <v>141</v>
      </c>
      <c r="AU192" s="251" t="s">
        <v>76</v>
      </c>
      <c r="AV192" s="13" t="s">
        <v>139</v>
      </c>
      <c r="AW192" s="13" t="s">
        <v>30</v>
      </c>
      <c r="AX192" s="13" t="s">
        <v>74</v>
      </c>
      <c r="AY192" s="251" t="s">
        <v>128</v>
      </c>
    </row>
    <row r="193" s="1" customFormat="1" ht="16.5" customHeight="1">
      <c r="B193" s="38"/>
      <c r="C193" s="217" t="s">
        <v>282</v>
      </c>
      <c r="D193" s="217" t="s">
        <v>133</v>
      </c>
      <c r="E193" s="218" t="s">
        <v>283</v>
      </c>
      <c r="F193" s="219" t="s">
        <v>284</v>
      </c>
      <c r="G193" s="220" t="s">
        <v>231</v>
      </c>
      <c r="H193" s="221">
        <v>0.185</v>
      </c>
      <c r="I193" s="222"/>
      <c r="J193" s="223">
        <f>ROUND(I193*H193,2)</f>
        <v>0</v>
      </c>
      <c r="K193" s="219" t="s">
        <v>137</v>
      </c>
      <c r="L193" s="43"/>
      <c r="M193" s="224" t="s">
        <v>1</v>
      </c>
      <c r="N193" s="225" t="s">
        <v>38</v>
      </c>
      <c r="O193" s="79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17" t="s">
        <v>215</v>
      </c>
      <c r="AT193" s="17" t="s">
        <v>133</v>
      </c>
      <c r="AU193" s="17" t="s">
        <v>76</v>
      </c>
      <c r="AY193" s="17" t="s">
        <v>128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74</v>
      </c>
      <c r="BK193" s="228">
        <f>ROUND(I193*H193,2)</f>
        <v>0</v>
      </c>
      <c r="BL193" s="17" t="s">
        <v>215</v>
      </c>
      <c r="BM193" s="17" t="s">
        <v>828</v>
      </c>
    </row>
    <row r="194" s="11" customFormat="1" ht="22.8" customHeight="1">
      <c r="B194" s="201"/>
      <c r="C194" s="202"/>
      <c r="D194" s="203" t="s">
        <v>66</v>
      </c>
      <c r="E194" s="215" t="s">
        <v>286</v>
      </c>
      <c r="F194" s="215" t="s">
        <v>287</v>
      </c>
      <c r="G194" s="202"/>
      <c r="H194" s="202"/>
      <c r="I194" s="205"/>
      <c r="J194" s="216">
        <f>BK194</f>
        <v>0</v>
      </c>
      <c r="K194" s="202"/>
      <c r="L194" s="207"/>
      <c r="M194" s="208"/>
      <c r="N194" s="209"/>
      <c r="O194" s="209"/>
      <c r="P194" s="210">
        <f>SUM(P195:P311)</f>
        <v>0</v>
      </c>
      <c r="Q194" s="209"/>
      <c r="R194" s="210">
        <f>SUM(R195:R311)</f>
        <v>13.550407</v>
      </c>
      <c r="S194" s="209"/>
      <c r="T194" s="211">
        <f>SUM(T195:T311)</f>
        <v>22.765920000000001</v>
      </c>
      <c r="AR194" s="212" t="s">
        <v>76</v>
      </c>
      <c r="AT194" s="213" t="s">
        <v>66</v>
      </c>
      <c r="AU194" s="213" t="s">
        <v>74</v>
      </c>
      <c r="AY194" s="212" t="s">
        <v>128</v>
      </c>
      <c r="BK194" s="214">
        <f>SUM(BK195:BK311)</f>
        <v>0</v>
      </c>
    </row>
    <row r="195" s="1" customFormat="1" ht="16.5" customHeight="1">
      <c r="B195" s="38"/>
      <c r="C195" s="217" t="s">
        <v>288</v>
      </c>
      <c r="D195" s="217" t="s">
        <v>133</v>
      </c>
      <c r="E195" s="218" t="s">
        <v>289</v>
      </c>
      <c r="F195" s="219" t="s">
        <v>290</v>
      </c>
      <c r="G195" s="220" t="s">
        <v>151</v>
      </c>
      <c r="H195" s="221">
        <v>126</v>
      </c>
      <c r="I195" s="222"/>
      <c r="J195" s="223">
        <f>ROUND(I195*H195,2)</f>
        <v>0</v>
      </c>
      <c r="K195" s="219" t="s">
        <v>137</v>
      </c>
      <c r="L195" s="43"/>
      <c r="M195" s="224" t="s">
        <v>1</v>
      </c>
      <c r="N195" s="225" t="s">
        <v>38</v>
      </c>
      <c r="O195" s="79"/>
      <c r="P195" s="226">
        <f>O195*H195</f>
        <v>0</v>
      </c>
      <c r="Q195" s="226">
        <v>0</v>
      </c>
      <c r="R195" s="226">
        <f>Q195*H195</f>
        <v>0</v>
      </c>
      <c r="S195" s="226">
        <v>0.014</v>
      </c>
      <c r="T195" s="227">
        <f>S195*H195</f>
        <v>1.764</v>
      </c>
      <c r="AR195" s="17" t="s">
        <v>215</v>
      </c>
      <c r="AT195" s="17" t="s">
        <v>133</v>
      </c>
      <c r="AU195" s="17" t="s">
        <v>76</v>
      </c>
      <c r="AY195" s="17" t="s">
        <v>128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74</v>
      </c>
      <c r="BK195" s="228">
        <f>ROUND(I195*H195,2)</f>
        <v>0</v>
      </c>
      <c r="BL195" s="17" t="s">
        <v>215</v>
      </c>
      <c r="BM195" s="17" t="s">
        <v>829</v>
      </c>
    </row>
    <row r="196" s="15" customFormat="1">
      <c r="B196" s="273"/>
      <c r="C196" s="274"/>
      <c r="D196" s="231" t="s">
        <v>141</v>
      </c>
      <c r="E196" s="275" t="s">
        <v>1</v>
      </c>
      <c r="F196" s="276" t="s">
        <v>292</v>
      </c>
      <c r="G196" s="274"/>
      <c r="H196" s="275" t="s">
        <v>1</v>
      </c>
      <c r="I196" s="277"/>
      <c r="J196" s="274"/>
      <c r="K196" s="274"/>
      <c r="L196" s="278"/>
      <c r="M196" s="279"/>
      <c r="N196" s="280"/>
      <c r="O196" s="280"/>
      <c r="P196" s="280"/>
      <c r="Q196" s="280"/>
      <c r="R196" s="280"/>
      <c r="S196" s="280"/>
      <c r="T196" s="281"/>
      <c r="AT196" s="282" t="s">
        <v>141</v>
      </c>
      <c r="AU196" s="282" t="s">
        <v>76</v>
      </c>
      <c r="AV196" s="15" t="s">
        <v>74</v>
      </c>
      <c r="AW196" s="15" t="s">
        <v>30</v>
      </c>
      <c r="AX196" s="15" t="s">
        <v>67</v>
      </c>
      <c r="AY196" s="282" t="s">
        <v>128</v>
      </c>
    </row>
    <row r="197" s="12" customFormat="1">
      <c r="B197" s="229"/>
      <c r="C197" s="230"/>
      <c r="D197" s="231" t="s">
        <v>141</v>
      </c>
      <c r="E197" s="232" t="s">
        <v>1</v>
      </c>
      <c r="F197" s="233" t="s">
        <v>830</v>
      </c>
      <c r="G197" s="230"/>
      <c r="H197" s="234">
        <v>162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141</v>
      </c>
      <c r="AU197" s="240" t="s">
        <v>76</v>
      </c>
      <c r="AV197" s="12" t="s">
        <v>76</v>
      </c>
      <c r="AW197" s="12" t="s">
        <v>30</v>
      </c>
      <c r="AX197" s="12" t="s">
        <v>67</v>
      </c>
      <c r="AY197" s="240" t="s">
        <v>128</v>
      </c>
    </row>
    <row r="198" s="13" customFormat="1">
      <c r="B198" s="241"/>
      <c r="C198" s="242"/>
      <c r="D198" s="231" t="s">
        <v>141</v>
      </c>
      <c r="E198" s="243" t="s">
        <v>1</v>
      </c>
      <c r="F198" s="244" t="s">
        <v>143</v>
      </c>
      <c r="G198" s="242"/>
      <c r="H198" s="245">
        <v>162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AT198" s="251" t="s">
        <v>141</v>
      </c>
      <c r="AU198" s="251" t="s">
        <v>76</v>
      </c>
      <c r="AV198" s="13" t="s">
        <v>139</v>
      </c>
      <c r="AW198" s="13" t="s">
        <v>30</v>
      </c>
      <c r="AX198" s="13" t="s">
        <v>67</v>
      </c>
      <c r="AY198" s="251" t="s">
        <v>128</v>
      </c>
    </row>
    <row r="199" s="12" customFormat="1">
      <c r="B199" s="229"/>
      <c r="C199" s="230"/>
      <c r="D199" s="231" t="s">
        <v>141</v>
      </c>
      <c r="E199" s="232" t="s">
        <v>1</v>
      </c>
      <c r="F199" s="233" t="s">
        <v>831</v>
      </c>
      <c r="G199" s="230"/>
      <c r="H199" s="234">
        <v>36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141</v>
      </c>
      <c r="AU199" s="240" t="s">
        <v>76</v>
      </c>
      <c r="AV199" s="12" t="s">
        <v>76</v>
      </c>
      <c r="AW199" s="12" t="s">
        <v>30</v>
      </c>
      <c r="AX199" s="12" t="s">
        <v>67</v>
      </c>
      <c r="AY199" s="240" t="s">
        <v>128</v>
      </c>
    </row>
    <row r="200" s="13" customFormat="1">
      <c r="B200" s="241"/>
      <c r="C200" s="242"/>
      <c r="D200" s="231" t="s">
        <v>141</v>
      </c>
      <c r="E200" s="243" t="s">
        <v>1</v>
      </c>
      <c r="F200" s="244" t="s">
        <v>143</v>
      </c>
      <c r="G200" s="242"/>
      <c r="H200" s="245">
        <v>36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AT200" s="251" t="s">
        <v>141</v>
      </c>
      <c r="AU200" s="251" t="s">
        <v>76</v>
      </c>
      <c r="AV200" s="13" t="s">
        <v>139</v>
      </c>
      <c r="AW200" s="13" t="s">
        <v>30</v>
      </c>
      <c r="AX200" s="13" t="s">
        <v>67</v>
      </c>
      <c r="AY200" s="251" t="s">
        <v>128</v>
      </c>
    </row>
    <row r="201" s="12" customFormat="1">
      <c r="B201" s="229"/>
      <c r="C201" s="230"/>
      <c r="D201" s="231" t="s">
        <v>141</v>
      </c>
      <c r="E201" s="232" t="s">
        <v>1</v>
      </c>
      <c r="F201" s="233" t="s">
        <v>832</v>
      </c>
      <c r="G201" s="230"/>
      <c r="H201" s="234">
        <v>63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141</v>
      </c>
      <c r="AU201" s="240" t="s">
        <v>76</v>
      </c>
      <c r="AV201" s="12" t="s">
        <v>76</v>
      </c>
      <c r="AW201" s="12" t="s">
        <v>30</v>
      </c>
      <c r="AX201" s="12" t="s">
        <v>67</v>
      </c>
      <c r="AY201" s="240" t="s">
        <v>128</v>
      </c>
    </row>
    <row r="202" s="13" customFormat="1">
      <c r="B202" s="241"/>
      <c r="C202" s="242"/>
      <c r="D202" s="231" t="s">
        <v>141</v>
      </c>
      <c r="E202" s="243" t="s">
        <v>1</v>
      </c>
      <c r="F202" s="244" t="s">
        <v>143</v>
      </c>
      <c r="G202" s="242"/>
      <c r="H202" s="245">
        <v>63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AT202" s="251" t="s">
        <v>141</v>
      </c>
      <c r="AU202" s="251" t="s">
        <v>76</v>
      </c>
      <c r="AV202" s="13" t="s">
        <v>139</v>
      </c>
      <c r="AW202" s="13" t="s">
        <v>30</v>
      </c>
      <c r="AX202" s="13" t="s">
        <v>67</v>
      </c>
      <c r="AY202" s="251" t="s">
        <v>128</v>
      </c>
    </row>
    <row r="203" s="12" customFormat="1">
      <c r="B203" s="229"/>
      <c r="C203" s="230"/>
      <c r="D203" s="231" t="s">
        <v>141</v>
      </c>
      <c r="E203" s="232" t="s">
        <v>1</v>
      </c>
      <c r="F203" s="233" t="s">
        <v>833</v>
      </c>
      <c r="G203" s="230"/>
      <c r="H203" s="234">
        <v>54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141</v>
      </c>
      <c r="AU203" s="240" t="s">
        <v>76</v>
      </c>
      <c r="AV203" s="12" t="s">
        <v>76</v>
      </c>
      <c r="AW203" s="12" t="s">
        <v>30</v>
      </c>
      <c r="AX203" s="12" t="s">
        <v>67</v>
      </c>
      <c r="AY203" s="240" t="s">
        <v>128</v>
      </c>
    </row>
    <row r="204" s="13" customFormat="1">
      <c r="B204" s="241"/>
      <c r="C204" s="242"/>
      <c r="D204" s="231" t="s">
        <v>141</v>
      </c>
      <c r="E204" s="243" t="s">
        <v>1</v>
      </c>
      <c r="F204" s="244" t="s">
        <v>143</v>
      </c>
      <c r="G204" s="242"/>
      <c r="H204" s="245">
        <v>54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AT204" s="251" t="s">
        <v>141</v>
      </c>
      <c r="AU204" s="251" t="s">
        <v>76</v>
      </c>
      <c r="AV204" s="13" t="s">
        <v>139</v>
      </c>
      <c r="AW204" s="13" t="s">
        <v>30</v>
      </c>
      <c r="AX204" s="13" t="s">
        <v>67</v>
      </c>
      <c r="AY204" s="251" t="s">
        <v>128</v>
      </c>
    </row>
    <row r="205" s="14" customFormat="1">
      <c r="B205" s="252"/>
      <c r="C205" s="253"/>
      <c r="D205" s="231" t="s">
        <v>141</v>
      </c>
      <c r="E205" s="254" t="s">
        <v>1</v>
      </c>
      <c r="F205" s="255" t="s">
        <v>145</v>
      </c>
      <c r="G205" s="253"/>
      <c r="H205" s="256">
        <v>315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AT205" s="262" t="s">
        <v>141</v>
      </c>
      <c r="AU205" s="262" t="s">
        <v>76</v>
      </c>
      <c r="AV205" s="14" t="s">
        <v>138</v>
      </c>
      <c r="AW205" s="14" t="s">
        <v>30</v>
      </c>
      <c r="AX205" s="14" t="s">
        <v>74</v>
      </c>
      <c r="AY205" s="262" t="s">
        <v>128</v>
      </c>
    </row>
    <row r="206" s="12" customFormat="1">
      <c r="B206" s="229"/>
      <c r="C206" s="230"/>
      <c r="D206" s="231" t="s">
        <v>141</v>
      </c>
      <c r="E206" s="230"/>
      <c r="F206" s="233" t="s">
        <v>834</v>
      </c>
      <c r="G206" s="230"/>
      <c r="H206" s="234">
        <v>126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141</v>
      </c>
      <c r="AU206" s="240" t="s">
        <v>76</v>
      </c>
      <c r="AV206" s="12" t="s">
        <v>76</v>
      </c>
      <c r="AW206" s="12" t="s">
        <v>4</v>
      </c>
      <c r="AX206" s="12" t="s">
        <v>74</v>
      </c>
      <c r="AY206" s="240" t="s">
        <v>128</v>
      </c>
    </row>
    <row r="207" s="1" customFormat="1" ht="16.5" customHeight="1">
      <c r="B207" s="38"/>
      <c r="C207" s="217" t="s">
        <v>298</v>
      </c>
      <c r="D207" s="217" t="s">
        <v>133</v>
      </c>
      <c r="E207" s="218" t="s">
        <v>299</v>
      </c>
      <c r="F207" s="219" t="s">
        <v>300</v>
      </c>
      <c r="G207" s="220" t="s">
        <v>151</v>
      </c>
      <c r="H207" s="221">
        <v>261.60000000000002</v>
      </c>
      <c r="I207" s="222"/>
      <c r="J207" s="223">
        <f>ROUND(I207*H207,2)</f>
        <v>0</v>
      </c>
      <c r="K207" s="219" t="s">
        <v>137</v>
      </c>
      <c r="L207" s="43"/>
      <c r="M207" s="224" t="s">
        <v>1</v>
      </c>
      <c r="N207" s="225" t="s">
        <v>38</v>
      </c>
      <c r="O207" s="79"/>
      <c r="P207" s="226">
        <f>O207*H207</f>
        <v>0</v>
      </c>
      <c r="Q207" s="226">
        <v>0</v>
      </c>
      <c r="R207" s="226">
        <f>Q207*H207</f>
        <v>0</v>
      </c>
      <c r="S207" s="226">
        <v>0.024</v>
      </c>
      <c r="T207" s="227">
        <f>S207*H207</f>
        <v>6.2784000000000004</v>
      </c>
      <c r="AR207" s="17" t="s">
        <v>215</v>
      </c>
      <c r="AT207" s="17" t="s">
        <v>133</v>
      </c>
      <c r="AU207" s="17" t="s">
        <v>76</v>
      </c>
      <c r="AY207" s="17" t="s">
        <v>128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74</v>
      </c>
      <c r="BK207" s="228">
        <f>ROUND(I207*H207,2)</f>
        <v>0</v>
      </c>
      <c r="BL207" s="17" t="s">
        <v>215</v>
      </c>
      <c r="BM207" s="17" t="s">
        <v>835</v>
      </c>
    </row>
    <row r="208" s="15" customFormat="1">
      <c r="B208" s="273"/>
      <c r="C208" s="274"/>
      <c r="D208" s="231" t="s">
        <v>141</v>
      </c>
      <c r="E208" s="275" t="s">
        <v>1</v>
      </c>
      <c r="F208" s="276" t="s">
        <v>302</v>
      </c>
      <c r="G208" s="274"/>
      <c r="H208" s="275" t="s">
        <v>1</v>
      </c>
      <c r="I208" s="277"/>
      <c r="J208" s="274"/>
      <c r="K208" s="274"/>
      <c r="L208" s="278"/>
      <c r="M208" s="279"/>
      <c r="N208" s="280"/>
      <c r="O208" s="280"/>
      <c r="P208" s="280"/>
      <c r="Q208" s="280"/>
      <c r="R208" s="280"/>
      <c r="S208" s="280"/>
      <c r="T208" s="281"/>
      <c r="AT208" s="282" t="s">
        <v>141</v>
      </c>
      <c r="AU208" s="282" t="s">
        <v>76</v>
      </c>
      <c r="AV208" s="15" t="s">
        <v>74</v>
      </c>
      <c r="AW208" s="15" t="s">
        <v>30</v>
      </c>
      <c r="AX208" s="15" t="s">
        <v>67</v>
      </c>
      <c r="AY208" s="282" t="s">
        <v>128</v>
      </c>
    </row>
    <row r="209" s="12" customFormat="1">
      <c r="B209" s="229"/>
      <c r="C209" s="230"/>
      <c r="D209" s="231" t="s">
        <v>141</v>
      </c>
      <c r="E209" s="232" t="s">
        <v>1</v>
      </c>
      <c r="F209" s="233" t="s">
        <v>836</v>
      </c>
      <c r="G209" s="230"/>
      <c r="H209" s="234">
        <v>600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AT209" s="240" t="s">
        <v>141</v>
      </c>
      <c r="AU209" s="240" t="s">
        <v>76</v>
      </c>
      <c r="AV209" s="12" t="s">
        <v>76</v>
      </c>
      <c r="AW209" s="12" t="s">
        <v>30</v>
      </c>
      <c r="AX209" s="12" t="s">
        <v>67</v>
      </c>
      <c r="AY209" s="240" t="s">
        <v>128</v>
      </c>
    </row>
    <row r="210" s="13" customFormat="1">
      <c r="B210" s="241"/>
      <c r="C210" s="242"/>
      <c r="D210" s="231" t="s">
        <v>141</v>
      </c>
      <c r="E210" s="243" t="s">
        <v>1</v>
      </c>
      <c r="F210" s="244" t="s">
        <v>143</v>
      </c>
      <c r="G210" s="242"/>
      <c r="H210" s="245">
        <v>600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AT210" s="251" t="s">
        <v>141</v>
      </c>
      <c r="AU210" s="251" t="s">
        <v>76</v>
      </c>
      <c r="AV210" s="13" t="s">
        <v>139</v>
      </c>
      <c r="AW210" s="13" t="s">
        <v>30</v>
      </c>
      <c r="AX210" s="13" t="s">
        <v>67</v>
      </c>
      <c r="AY210" s="251" t="s">
        <v>128</v>
      </c>
    </row>
    <row r="211" s="12" customFormat="1">
      <c r="B211" s="229"/>
      <c r="C211" s="230"/>
      <c r="D211" s="231" t="s">
        <v>141</v>
      </c>
      <c r="E211" s="232" t="s">
        <v>1</v>
      </c>
      <c r="F211" s="233" t="s">
        <v>837</v>
      </c>
      <c r="G211" s="230"/>
      <c r="H211" s="234">
        <v>54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141</v>
      </c>
      <c r="AU211" s="240" t="s">
        <v>76</v>
      </c>
      <c r="AV211" s="12" t="s">
        <v>76</v>
      </c>
      <c r="AW211" s="12" t="s">
        <v>30</v>
      </c>
      <c r="AX211" s="12" t="s">
        <v>67</v>
      </c>
      <c r="AY211" s="240" t="s">
        <v>128</v>
      </c>
    </row>
    <row r="212" s="13" customFormat="1">
      <c r="B212" s="241"/>
      <c r="C212" s="242"/>
      <c r="D212" s="231" t="s">
        <v>141</v>
      </c>
      <c r="E212" s="243" t="s">
        <v>1</v>
      </c>
      <c r="F212" s="244" t="s">
        <v>143</v>
      </c>
      <c r="G212" s="242"/>
      <c r="H212" s="245">
        <v>54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141</v>
      </c>
      <c r="AU212" s="251" t="s">
        <v>76</v>
      </c>
      <c r="AV212" s="13" t="s">
        <v>139</v>
      </c>
      <c r="AW212" s="13" t="s">
        <v>30</v>
      </c>
      <c r="AX212" s="13" t="s">
        <v>67</v>
      </c>
      <c r="AY212" s="251" t="s">
        <v>128</v>
      </c>
    </row>
    <row r="213" s="14" customFormat="1">
      <c r="B213" s="252"/>
      <c r="C213" s="253"/>
      <c r="D213" s="231" t="s">
        <v>141</v>
      </c>
      <c r="E213" s="254" t="s">
        <v>1</v>
      </c>
      <c r="F213" s="255" t="s">
        <v>145</v>
      </c>
      <c r="G213" s="253"/>
      <c r="H213" s="256">
        <v>654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AT213" s="262" t="s">
        <v>141</v>
      </c>
      <c r="AU213" s="262" t="s">
        <v>76</v>
      </c>
      <c r="AV213" s="14" t="s">
        <v>138</v>
      </c>
      <c r="AW213" s="14" t="s">
        <v>30</v>
      </c>
      <c r="AX213" s="14" t="s">
        <v>74</v>
      </c>
      <c r="AY213" s="262" t="s">
        <v>128</v>
      </c>
    </row>
    <row r="214" s="12" customFormat="1">
      <c r="B214" s="229"/>
      <c r="C214" s="230"/>
      <c r="D214" s="231" t="s">
        <v>141</v>
      </c>
      <c r="E214" s="230"/>
      <c r="F214" s="233" t="s">
        <v>838</v>
      </c>
      <c r="G214" s="230"/>
      <c r="H214" s="234">
        <v>261.60000000000002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141</v>
      </c>
      <c r="AU214" s="240" t="s">
        <v>76</v>
      </c>
      <c r="AV214" s="12" t="s">
        <v>76</v>
      </c>
      <c r="AW214" s="12" t="s">
        <v>4</v>
      </c>
      <c r="AX214" s="12" t="s">
        <v>74</v>
      </c>
      <c r="AY214" s="240" t="s">
        <v>128</v>
      </c>
    </row>
    <row r="215" s="1" customFormat="1" ht="16.5" customHeight="1">
      <c r="B215" s="38"/>
      <c r="C215" s="217" t="s">
        <v>306</v>
      </c>
      <c r="D215" s="217" t="s">
        <v>133</v>
      </c>
      <c r="E215" s="218" t="s">
        <v>307</v>
      </c>
      <c r="F215" s="219" t="s">
        <v>308</v>
      </c>
      <c r="G215" s="220" t="s">
        <v>151</v>
      </c>
      <c r="H215" s="221">
        <v>126.36</v>
      </c>
      <c r="I215" s="222"/>
      <c r="J215" s="223">
        <f>ROUND(I215*H215,2)</f>
        <v>0</v>
      </c>
      <c r="K215" s="219" t="s">
        <v>137</v>
      </c>
      <c r="L215" s="43"/>
      <c r="M215" s="224" t="s">
        <v>1</v>
      </c>
      <c r="N215" s="225" t="s">
        <v>38</v>
      </c>
      <c r="O215" s="79"/>
      <c r="P215" s="226">
        <f>O215*H215</f>
        <v>0</v>
      </c>
      <c r="Q215" s="226">
        <v>0</v>
      </c>
      <c r="R215" s="226">
        <f>Q215*H215</f>
        <v>0</v>
      </c>
      <c r="S215" s="226">
        <v>0.032000000000000001</v>
      </c>
      <c r="T215" s="227">
        <f>S215*H215</f>
        <v>4.04352</v>
      </c>
      <c r="AR215" s="17" t="s">
        <v>215</v>
      </c>
      <c r="AT215" s="17" t="s">
        <v>133</v>
      </c>
      <c r="AU215" s="17" t="s">
        <v>76</v>
      </c>
      <c r="AY215" s="17" t="s">
        <v>128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74</v>
      </c>
      <c r="BK215" s="228">
        <f>ROUND(I215*H215,2)</f>
        <v>0</v>
      </c>
      <c r="BL215" s="17" t="s">
        <v>215</v>
      </c>
      <c r="BM215" s="17" t="s">
        <v>839</v>
      </c>
    </row>
    <row r="216" s="15" customFormat="1">
      <c r="B216" s="273"/>
      <c r="C216" s="274"/>
      <c r="D216" s="231" t="s">
        <v>141</v>
      </c>
      <c r="E216" s="275" t="s">
        <v>1</v>
      </c>
      <c r="F216" s="276" t="s">
        <v>328</v>
      </c>
      <c r="G216" s="274"/>
      <c r="H216" s="275" t="s">
        <v>1</v>
      </c>
      <c r="I216" s="277"/>
      <c r="J216" s="274"/>
      <c r="K216" s="274"/>
      <c r="L216" s="278"/>
      <c r="M216" s="279"/>
      <c r="N216" s="280"/>
      <c r="O216" s="280"/>
      <c r="P216" s="280"/>
      <c r="Q216" s="280"/>
      <c r="R216" s="280"/>
      <c r="S216" s="280"/>
      <c r="T216" s="281"/>
      <c r="AT216" s="282" t="s">
        <v>141</v>
      </c>
      <c r="AU216" s="282" t="s">
        <v>76</v>
      </c>
      <c r="AV216" s="15" t="s">
        <v>74</v>
      </c>
      <c r="AW216" s="15" t="s">
        <v>30</v>
      </c>
      <c r="AX216" s="15" t="s">
        <v>67</v>
      </c>
      <c r="AY216" s="282" t="s">
        <v>128</v>
      </c>
    </row>
    <row r="217" s="12" customFormat="1">
      <c r="B217" s="229"/>
      <c r="C217" s="230"/>
      <c r="D217" s="231" t="s">
        <v>141</v>
      </c>
      <c r="E217" s="232" t="s">
        <v>1</v>
      </c>
      <c r="F217" s="233" t="s">
        <v>840</v>
      </c>
      <c r="G217" s="230"/>
      <c r="H217" s="234">
        <v>75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141</v>
      </c>
      <c r="AU217" s="240" t="s">
        <v>76</v>
      </c>
      <c r="AV217" s="12" t="s">
        <v>76</v>
      </c>
      <c r="AW217" s="12" t="s">
        <v>30</v>
      </c>
      <c r="AX217" s="12" t="s">
        <v>67</v>
      </c>
      <c r="AY217" s="240" t="s">
        <v>128</v>
      </c>
    </row>
    <row r="218" s="13" customFormat="1">
      <c r="B218" s="241"/>
      <c r="C218" s="242"/>
      <c r="D218" s="231" t="s">
        <v>141</v>
      </c>
      <c r="E218" s="243" t="s">
        <v>1</v>
      </c>
      <c r="F218" s="244" t="s">
        <v>143</v>
      </c>
      <c r="G218" s="242"/>
      <c r="H218" s="245">
        <v>75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141</v>
      </c>
      <c r="AU218" s="251" t="s">
        <v>76</v>
      </c>
      <c r="AV218" s="13" t="s">
        <v>139</v>
      </c>
      <c r="AW218" s="13" t="s">
        <v>30</v>
      </c>
      <c r="AX218" s="13" t="s">
        <v>67</v>
      </c>
      <c r="AY218" s="251" t="s">
        <v>128</v>
      </c>
    </row>
    <row r="219" s="12" customFormat="1">
      <c r="B219" s="229"/>
      <c r="C219" s="230"/>
      <c r="D219" s="231" t="s">
        <v>141</v>
      </c>
      <c r="E219" s="232" t="s">
        <v>1</v>
      </c>
      <c r="F219" s="233" t="s">
        <v>841</v>
      </c>
      <c r="G219" s="230"/>
      <c r="H219" s="234">
        <v>90.900000000000006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141</v>
      </c>
      <c r="AU219" s="240" t="s">
        <v>76</v>
      </c>
      <c r="AV219" s="12" t="s">
        <v>76</v>
      </c>
      <c r="AW219" s="12" t="s">
        <v>30</v>
      </c>
      <c r="AX219" s="12" t="s">
        <v>67</v>
      </c>
      <c r="AY219" s="240" t="s">
        <v>128</v>
      </c>
    </row>
    <row r="220" s="13" customFormat="1">
      <c r="B220" s="241"/>
      <c r="C220" s="242"/>
      <c r="D220" s="231" t="s">
        <v>141</v>
      </c>
      <c r="E220" s="243" t="s">
        <v>1</v>
      </c>
      <c r="F220" s="244" t="s">
        <v>143</v>
      </c>
      <c r="G220" s="242"/>
      <c r="H220" s="245">
        <v>90.900000000000006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AT220" s="251" t="s">
        <v>141</v>
      </c>
      <c r="AU220" s="251" t="s">
        <v>76</v>
      </c>
      <c r="AV220" s="13" t="s">
        <v>139</v>
      </c>
      <c r="AW220" s="13" t="s">
        <v>30</v>
      </c>
      <c r="AX220" s="13" t="s">
        <v>67</v>
      </c>
      <c r="AY220" s="251" t="s">
        <v>128</v>
      </c>
    </row>
    <row r="221" s="12" customFormat="1">
      <c r="B221" s="229"/>
      <c r="C221" s="230"/>
      <c r="D221" s="231" t="s">
        <v>141</v>
      </c>
      <c r="E221" s="232" t="s">
        <v>1</v>
      </c>
      <c r="F221" s="233" t="s">
        <v>842</v>
      </c>
      <c r="G221" s="230"/>
      <c r="H221" s="234">
        <v>150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141</v>
      </c>
      <c r="AU221" s="240" t="s">
        <v>76</v>
      </c>
      <c r="AV221" s="12" t="s">
        <v>76</v>
      </c>
      <c r="AW221" s="12" t="s">
        <v>30</v>
      </c>
      <c r="AX221" s="12" t="s">
        <v>67</v>
      </c>
      <c r="AY221" s="240" t="s">
        <v>128</v>
      </c>
    </row>
    <row r="222" s="13" customFormat="1">
      <c r="B222" s="241"/>
      <c r="C222" s="242"/>
      <c r="D222" s="231" t="s">
        <v>141</v>
      </c>
      <c r="E222" s="243" t="s">
        <v>1</v>
      </c>
      <c r="F222" s="244" t="s">
        <v>143</v>
      </c>
      <c r="G222" s="242"/>
      <c r="H222" s="245">
        <v>150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AT222" s="251" t="s">
        <v>141</v>
      </c>
      <c r="AU222" s="251" t="s">
        <v>76</v>
      </c>
      <c r="AV222" s="13" t="s">
        <v>139</v>
      </c>
      <c r="AW222" s="13" t="s">
        <v>30</v>
      </c>
      <c r="AX222" s="13" t="s">
        <v>67</v>
      </c>
      <c r="AY222" s="251" t="s">
        <v>128</v>
      </c>
    </row>
    <row r="223" s="14" customFormat="1">
      <c r="B223" s="252"/>
      <c r="C223" s="253"/>
      <c r="D223" s="231" t="s">
        <v>141</v>
      </c>
      <c r="E223" s="254" t="s">
        <v>1</v>
      </c>
      <c r="F223" s="255" t="s">
        <v>145</v>
      </c>
      <c r="G223" s="253"/>
      <c r="H223" s="256">
        <v>315.89999999999998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AT223" s="262" t="s">
        <v>141</v>
      </c>
      <c r="AU223" s="262" t="s">
        <v>76</v>
      </c>
      <c r="AV223" s="14" t="s">
        <v>138</v>
      </c>
      <c r="AW223" s="14" t="s">
        <v>30</v>
      </c>
      <c r="AX223" s="14" t="s">
        <v>74</v>
      </c>
      <c r="AY223" s="262" t="s">
        <v>128</v>
      </c>
    </row>
    <row r="224" s="12" customFormat="1">
      <c r="B224" s="229"/>
      <c r="C224" s="230"/>
      <c r="D224" s="231" t="s">
        <v>141</v>
      </c>
      <c r="E224" s="230"/>
      <c r="F224" s="233" t="s">
        <v>843</v>
      </c>
      <c r="G224" s="230"/>
      <c r="H224" s="234">
        <v>126.36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141</v>
      </c>
      <c r="AU224" s="240" t="s">
        <v>76</v>
      </c>
      <c r="AV224" s="12" t="s">
        <v>76</v>
      </c>
      <c r="AW224" s="12" t="s">
        <v>4</v>
      </c>
      <c r="AX224" s="12" t="s">
        <v>74</v>
      </c>
      <c r="AY224" s="240" t="s">
        <v>128</v>
      </c>
    </row>
    <row r="225" s="1" customFormat="1" ht="16.5" customHeight="1">
      <c r="B225" s="38"/>
      <c r="C225" s="217" t="s">
        <v>315</v>
      </c>
      <c r="D225" s="217" t="s">
        <v>133</v>
      </c>
      <c r="E225" s="218" t="s">
        <v>316</v>
      </c>
      <c r="F225" s="219" t="s">
        <v>317</v>
      </c>
      <c r="G225" s="220" t="s">
        <v>151</v>
      </c>
      <c r="H225" s="221">
        <v>126</v>
      </c>
      <c r="I225" s="222"/>
      <c r="J225" s="223">
        <f>ROUND(I225*H225,2)</f>
        <v>0</v>
      </c>
      <c r="K225" s="219" t="s">
        <v>137</v>
      </c>
      <c r="L225" s="43"/>
      <c r="M225" s="224" t="s">
        <v>1</v>
      </c>
      <c r="N225" s="225" t="s">
        <v>38</v>
      </c>
      <c r="O225" s="79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AR225" s="17" t="s">
        <v>215</v>
      </c>
      <c r="AT225" s="17" t="s">
        <v>133</v>
      </c>
      <c r="AU225" s="17" t="s">
        <v>76</v>
      </c>
      <c r="AY225" s="17" t="s">
        <v>128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74</v>
      </c>
      <c r="BK225" s="228">
        <f>ROUND(I225*H225,2)</f>
        <v>0</v>
      </c>
      <c r="BL225" s="17" t="s">
        <v>215</v>
      </c>
      <c r="BM225" s="17" t="s">
        <v>844</v>
      </c>
    </row>
    <row r="226" s="15" customFormat="1">
      <c r="B226" s="273"/>
      <c r="C226" s="274"/>
      <c r="D226" s="231" t="s">
        <v>141</v>
      </c>
      <c r="E226" s="275" t="s">
        <v>1</v>
      </c>
      <c r="F226" s="276" t="s">
        <v>292</v>
      </c>
      <c r="G226" s="274"/>
      <c r="H226" s="275" t="s">
        <v>1</v>
      </c>
      <c r="I226" s="277"/>
      <c r="J226" s="274"/>
      <c r="K226" s="274"/>
      <c r="L226" s="278"/>
      <c r="M226" s="279"/>
      <c r="N226" s="280"/>
      <c r="O226" s="280"/>
      <c r="P226" s="280"/>
      <c r="Q226" s="280"/>
      <c r="R226" s="280"/>
      <c r="S226" s="280"/>
      <c r="T226" s="281"/>
      <c r="AT226" s="282" t="s">
        <v>141</v>
      </c>
      <c r="AU226" s="282" t="s">
        <v>76</v>
      </c>
      <c r="AV226" s="15" t="s">
        <v>74</v>
      </c>
      <c r="AW226" s="15" t="s">
        <v>30</v>
      </c>
      <c r="AX226" s="15" t="s">
        <v>67</v>
      </c>
      <c r="AY226" s="282" t="s">
        <v>128</v>
      </c>
    </row>
    <row r="227" s="12" customFormat="1">
      <c r="B227" s="229"/>
      <c r="C227" s="230"/>
      <c r="D227" s="231" t="s">
        <v>141</v>
      </c>
      <c r="E227" s="232" t="s">
        <v>1</v>
      </c>
      <c r="F227" s="233" t="s">
        <v>830</v>
      </c>
      <c r="G227" s="230"/>
      <c r="H227" s="234">
        <v>162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141</v>
      </c>
      <c r="AU227" s="240" t="s">
        <v>76</v>
      </c>
      <c r="AV227" s="12" t="s">
        <v>76</v>
      </c>
      <c r="AW227" s="12" t="s">
        <v>30</v>
      </c>
      <c r="AX227" s="12" t="s">
        <v>67</v>
      </c>
      <c r="AY227" s="240" t="s">
        <v>128</v>
      </c>
    </row>
    <row r="228" s="13" customFormat="1">
      <c r="B228" s="241"/>
      <c r="C228" s="242"/>
      <c r="D228" s="231" t="s">
        <v>141</v>
      </c>
      <c r="E228" s="243" t="s">
        <v>1</v>
      </c>
      <c r="F228" s="244" t="s">
        <v>143</v>
      </c>
      <c r="G228" s="242"/>
      <c r="H228" s="245">
        <v>162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AT228" s="251" t="s">
        <v>141</v>
      </c>
      <c r="AU228" s="251" t="s">
        <v>76</v>
      </c>
      <c r="AV228" s="13" t="s">
        <v>139</v>
      </c>
      <c r="AW228" s="13" t="s">
        <v>30</v>
      </c>
      <c r="AX228" s="13" t="s">
        <v>67</v>
      </c>
      <c r="AY228" s="251" t="s">
        <v>128</v>
      </c>
    </row>
    <row r="229" s="12" customFormat="1">
      <c r="B229" s="229"/>
      <c r="C229" s="230"/>
      <c r="D229" s="231" t="s">
        <v>141</v>
      </c>
      <c r="E229" s="232" t="s">
        <v>1</v>
      </c>
      <c r="F229" s="233" t="s">
        <v>845</v>
      </c>
      <c r="G229" s="230"/>
      <c r="H229" s="234">
        <v>36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141</v>
      </c>
      <c r="AU229" s="240" t="s">
        <v>76</v>
      </c>
      <c r="AV229" s="12" t="s">
        <v>76</v>
      </c>
      <c r="AW229" s="12" t="s">
        <v>30</v>
      </c>
      <c r="AX229" s="12" t="s">
        <v>67</v>
      </c>
      <c r="AY229" s="240" t="s">
        <v>128</v>
      </c>
    </row>
    <row r="230" s="13" customFormat="1">
      <c r="B230" s="241"/>
      <c r="C230" s="242"/>
      <c r="D230" s="231" t="s">
        <v>141</v>
      </c>
      <c r="E230" s="243" t="s">
        <v>1</v>
      </c>
      <c r="F230" s="244" t="s">
        <v>143</v>
      </c>
      <c r="G230" s="242"/>
      <c r="H230" s="245">
        <v>36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AT230" s="251" t="s">
        <v>141</v>
      </c>
      <c r="AU230" s="251" t="s">
        <v>76</v>
      </c>
      <c r="AV230" s="13" t="s">
        <v>139</v>
      </c>
      <c r="AW230" s="13" t="s">
        <v>30</v>
      </c>
      <c r="AX230" s="13" t="s">
        <v>67</v>
      </c>
      <c r="AY230" s="251" t="s">
        <v>128</v>
      </c>
    </row>
    <row r="231" s="12" customFormat="1">
      <c r="B231" s="229"/>
      <c r="C231" s="230"/>
      <c r="D231" s="231" t="s">
        <v>141</v>
      </c>
      <c r="E231" s="232" t="s">
        <v>1</v>
      </c>
      <c r="F231" s="233" t="s">
        <v>832</v>
      </c>
      <c r="G231" s="230"/>
      <c r="H231" s="234">
        <v>63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141</v>
      </c>
      <c r="AU231" s="240" t="s">
        <v>76</v>
      </c>
      <c r="AV231" s="12" t="s">
        <v>76</v>
      </c>
      <c r="AW231" s="12" t="s">
        <v>30</v>
      </c>
      <c r="AX231" s="12" t="s">
        <v>67</v>
      </c>
      <c r="AY231" s="240" t="s">
        <v>128</v>
      </c>
    </row>
    <row r="232" s="13" customFormat="1">
      <c r="B232" s="241"/>
      <c r="C232" s="242"/>
      <c r="D232" s="231" t="s">
        <v>141</v>
      </c>
      <c r="E232" s="243" t="s">
        <v>1</v>
      </c>
      <c r="F232" s="244" t="s">
        <v>143</v>
      </c>
      <c r="G232" s="242"/>
      <c r="H232" s="245">
        <v>63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AT232" s="251" t="s">
        <v>141</v>
      </c>
      <c r="AU232" s="251" t="s">
        <v>76</v>
      </c>
      <c r="AV232" s="13" t="s">
        <v>139</v>
      </c>
      <c r="AW232" s="13" t="s">
        <v>30</v>
      </c>
      <c r="AX232" s="13" t="s">
        <v>67</v>
      </c>
      <c r="AY232" s="251" t="s">
        <v>128</v>
      </c>
    </row>
    <row r="233" s="12" customFormat="1">
      <c r="B233" s="229"/>
      <c r="C233" s="230"/>
      <c r="D233" s="231" t="s">
        <v>141</v>
      </c>
      <c r="E233" s="232" t="s">
        <v>1</v>
      </c>
      <c r="F233" s="233" t="s">
        <v>833</v>
      </c>
      <c r="G233" s="230"/>
      <c r="H233" s="234">
        <v>54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141</v>
      </c>
      <c r="AU233" s="240" t="s">
        <v>76</v>
      </c>
      <c r="AV233" s="12" t="s">
        <v>76</v>
      </c>
      <c r="AW233" s="12" t="s">
        <v>30</v>
      </c>
      <c r="AX233" s="12" t="s">
        <v>67</v>
      </c>
      <c r="AY233" s="240" t="s">
        <v>128</v>
      </c>
    </row>
    <row r="234" s="13" customFormat="1">
      <c r="B234" s="241"/>
      <c r="C234" s="242"/>
      <c r="D234" s="231" t="s">
        <v>141</v>
      </c>
      <c r="E234" s="243" t="s">
        <v>1</v>
      </c>
      <c r="F234" s="244" t="s">
        <v>143</v>
      </c>
      <c r="G234" s="242"/>
      <c r="H234" s="245">
        <v>54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141</v>
      </c>
      <c r="AU234" s="251" t="s">
        <v>76</v>
      </c>
      <c r="AV234" s="13" t="s">
        <v>139</v>
      </c>
      <c r="AW234" s="13" t="s">
        <v>30</v>
      </c>
      <c r="AX234" s="13" t="s">
        <v>67</v>
      </c>
      <c r="AY234" s="251" t="s">
        <v>128</v>
      </c>
    </row>
    <row r="235" s="14" customFormat="1">
      <c r="B235" s="252"/>
      <c r="C235" s="253"/>
      <c r="D235" s="231" t="s">
        <v>141</v>
      </c>
      <c r="E235" s="254" t="s">
        <v>1</v>
      </c>
      <c r="F235" s="255" t="s">
        <v>145</v>
      </c>
      <c r="G235" s="253"/>
      <c r="H235" s="256">
        <v>315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AT235" s="262" t="s">
        <v>141</v>
      </c>
      <c r="AU235" s="262" t="s">
        <v>76</v>
      </c>
      <c r="AV235" s="14" t="s">
        <v>138</v>
      </c>
      <c r="AW235" s="14" t="s">
        <v>30</v>
      </c>
      <c r="AX235" s="14" t="s">
        <v>74</v>
      </c>
      <c r="AY235" s="262" t="s">
        <v>128</v>
      </c>
    </row>
    <row r="236" s="12" customFormat="1">
      <c r="B236" s="229"/>
      <c r="C236" s="230"/>
      <c r="D236" s="231" t="s">
        <v>141</v>
      </c>
      <c r="E236" s="230"/>
      <c r="F236" s="233" t="s">
        <v>834</v>
      </c>
      <c r="G236" s="230"/>
      <c r="H236" s="234">
        <v>126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141</v>
      </c>
      <c r="AU236" s="240" t="s">
        <v>76</v>
      </c>
      <c r="AV236" s="12" t="s">
        <v>76</v>
      </c>
      <c r="AW236" s="12" t="s">
        <v>4</v>
      </c>
      <c r="AX236" s="12" t="s">
        <v>74</v>
      </c>
      <c r="AY236" s="240" t="s">
        <v>128</v>
      </c>
    </row>
    <row r="237" s="1" customFormat="1" ht="16.5" customHeight="1">
      <c r="B237" s="38"/>
      <c r="C237" s="217" t="s">
        <v>319</v>
      </c>
      <c r="D237" s="217" t="s">
        <v>133</v>
      </c>
      <c r="E237" s="218" t="s">
        <v>320</v>
      </c>
      <c r="F237" s="219" t="s">
        <v>321</v>
      </c>
      <c r="G237" s="220" t="s">
        <v>151</v>
      </c>
      <c r="H237" s="221">
        <v>261.60000000000002</v>
      </c>
      <c r="I237" s="222"/>
      <c r="J237" s="223">
        <f>ROUND(I237*H237,2)</f>
        <v>0</v>
      </c>
      <c r="K237" s="219" t="s">
        <v>137</v>
      </c>
      <c r="L237" s="43"/>
      <c r="M237" s="224" t="s">
        <v>1</v>
      </c>
      <c r="N237" s="225" t="s">
        <v>38</v>
      </c>
      <c r="O237" s="79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AR237" s="17" t="s">
        <v>215</v>
      </c>
      <c r="AT237" s="17" t="s">
        <v>133</v>
      </c>
      <c r="AU237" s="17" t="s">
        <v>76</v>
      </c>
      <c r="AY237" s="17" t="s">
        <v>128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74</v>
      </c>
      <c r="BK237" s="228">
        <f>ROUND(I237*H237,2)</f>
        <v>0</v>
      </c>
      <c r="BL237" s="17" t="s">
        <v>215</v>
      </c>
      <c r="BM237" s="17" t="s">
        <v>846</v>
      </c>
    </row>
    <row r="238" s="15" customFormat="1">
      <c r="B238" s="273"/>
      <c r="C238" s="274"/>
      <c r="D238" s="231" t="s">
        <v>141</v>
      </c>
      <c r="E238" s="275" t="s">
        <v>1</v>
      </c>
      <c r="F238" s="276" t="s">
        <v>302</v>
      </c>
      <c r="G238" s="274"/>
      <c r="H238" s="275" t="s">
        <v>1</v>
      </c>
      <c r="I238" s="277"/>
      <c r="J238" s="274"/>
      <c r="K238" s="274"/>
      <c r="L238" s="278"/>
      <c r="M238" s="279"/>
      <c r="N238" s="280"/>
      <c r="O238" s="280"/>
      <c r="P238" s="280"/>
      <c r="Q238" s="280"/>
      <c r="R238" s="280"/>
      <c r="S238" s="280"/>
      <c r="T238" s="281"/>
      <c r="AT238" s="282" t="s">
        <v>141</v>
      </c>
      <c r="AU238" s="282" t="s">
        <v>76</v>
      </c>
      <c r="AV238" s="15" t="s">
        <v>74</v>
      </c>
      <c r="AW238" s="15" t="s">
        <v>30</v>
      </c>
      <c r="AX238" s="15" t="s">
        <v>67</v>
      </c>
      <c r="AY238" s="282" t="s">
        <v>128</v>
      </c>
    </row>
    <row r="239" s="12" customFormat="1">
      <c r="B239" s="229"/>
      <c r="C239" s="230"/>
      <c r="D239" s="231" t="s">
        <v>141</v>
      </c>
      <c r="E239" s="232" t="s">
        <v>1</v>
      </c>
      <c r="F239" s="233" t="s">
        <v>836</v>
      </c>
      <c r="G239" s="230"/>
      <c r="H239" s="234">
        <v>600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141</v>
      </c>
      <c r="AU239" s="240" t="s">
        <v>76</v>
      </c>
      <c r="AV239" s="12" t="s">
        <v>76</v>
      </c>
      <c r="AW239" s="12" t="s">
        <v>30</v>
      </c>
      <c r="AX239" s="12" t="s">
        <v>67</v>
      </c>
      <c r="AY239" s="240" t="s">
        <v>128</v>
      </c>
    </row>
    <row r="240" s="13" customFormat="1">
      <c r="B240" s="241"/>
      <c r="C240" s="242"/>
      <c r="D240" s="231" t="s">
        <v>141</v>
      </c>
      <c r="E240" s="243" t="s">
        <v>1</v>
      </c>
      <c r="F240" s="244" t="s">
        <v>143</v>
      </c>
      <c r="G240" s="242"/>
      <c r="H240" s="245">
        <v>600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AT240" s="251" t="s">
        <v>141</v>
      </c>
      <c r="AU240" s="251" t="s">
        <v>76</v>
      </c>
      <c r="AV240" s="13" t="s">
        <v>139</v>
      </c>
      <c r="AW240" s="13" t="s">
        <v>30</v>
      </c>
      <c r="AX240" s="13" t="s">
        <v>67</v>
      </c>
      <c r="AY240" s="251" t="s">
        <v>128</v>
      </c>
    </row>
    <row r="241" s="12" customFormat="1">
      <c r="B241" s="229"/>
      <c r="C241" s="230"/>
      <c r="D241" s="231" t="s">
        <v>141</v>
      </c>
      <c r="E241" s="232" t="s">
        <v>1</v>
      </c>
      <c r="F241" s="233" t="s">
        <v>847</v>
      </c>
      <c r="G241" s="230"/>
      <c r="H241" s="234">
        <v>54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141</v>
      </c>
      <c r="AU241" s="240" t="s">
        <v>76</v>
      </c>
      <c r="AV241" s="12" t="s">
        <v>76</v>
      </c>
      <c r="AW241" s="12" t="s">
        <v>30</v>
      </c>
      <c r="AX241" s="12" t="s">
        <v>67</v>
      </c>
      <c r="AY241" s="240" t="s">
        <v>128</v>
      </c>
    </row>
    <row r="242" s="13" customFormat="1">
      <c r="B242" s="241"/>
      <c r="C242" s="242"/>
      <c r="D242" s="231" t="s">
        <v>141</v>
      </c>
      <c r="E242" s="243" t="s">
        <v>1</v>
      </c>
      <c r="F242" s="244" t="s">
        <v>143</v>
      </c>
      <c r="G242" s="242"/>
      <c r="H242" s="245">
        <v>54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AT242" s="251" t="s">
        <v>141</v>
      </c>
      <c r="AU242" s="251" t="s">
        <v>76</v>
      </c>
      <c r="AV242" s="13" t="s">
        <v>139</v>
      </c>
      <c r="AW242" s="13" t="s">
        <v>30</v>
      </c>
      <c r="AX242" s="13" t="s">
        <v>67</v>
      </c>
      <c r="AY242" s="251" t="s">
        <v>128</v>
      </c>
    </row>
    <row r="243" s="14" customFormat="1">
      <c r="B243" s="252"/>
      <c r="C243" s="253"/>
      <c r="D243" s="231" t="s">
        <v>141</v>
      </c>
      <c r="E243" s="254" t="s">
        <v>1</v>
      </c>
      <c r="F243" s="255" t="s">
        <v>145</v>
      </c>
      <c r="G243" s="253"/>
      <c r="H243" s="256">
        <v>654</v>
      </c>
      <c r="I243" s="257"/>
      <c r="J243" s="253"/>
      <c r="K243" s="253"/>
      <c r="L243" s="258"/>
      <c r="M243" s="259"/>
      <c r="N243" s="260"/>
      <c r="O243" s="260"/>
      <c r="P243" s="260"/>
      <c r="Q243" s="260"/>
      <c r="R243" s="260"/>
      <c r="S243" s="260"/>
      <c r="T243" s="261"/>
      <c r="AT243" s="262" t="s">
        <v>141</v>
      </c>
      <c r="AU243" s="262" t="s">
        <v>76</v>
      </c>
      <c r="AV243" s="14" t="s">
        <v>138</v>
      </c>
      <c r="AW243" s="14" t="s">
        <v>30</v>
      </c>
      <c r="AX243" s="14" t="s">
        <v>74</v>
      </c>
      <c r="AY243" s="262" t="s">
        <v>128</v>
      </c>
    </row>
    <row r="244" s="12" customFormat="1">
      <c r="B244" s="229"/>
      <c r="C244" s="230"/>
      <c r="D244" s="231" t="s">
        <v>141</v>
      </c>
      <c r="E244" s="230"/>
      <c r="F244" s="233" t="s">
        <v>838</v>
      </c>
      <c r="G244" s="230"/>
      <c r="H244" s="234">
        <v>261.60000000000002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141</v>
      </c>
      <c r="AU244" s="240" t="s">
        <v>76</v>
      </c>
      <c r="AV244" s="12" t="s">
        <v>76</v>
      </c>
      <c r="AW244" s="12" t="s">
        <v>4</v>
      </c>
      <c r="AX244" s="12" t="s">
        <v>74</v>
      </c>
      <c r="AY244" s="240" t="s">
        <v>128</v>
      </c>
    </row>
    <row r="245" s="1" customFormat="1" ht="16.5" customHeight="1">
      <c r="B245" s="38"/>
      <c r="C245" s="217" t="s">
        <v>324</v>
      </c>
      <c r="D245" s="217" t="s">
        <v>133</v>
      </c>
      <c r="E245" s="218" t="s">
        <v>325</v>
      </c>
      <c r="F245" s="219" t="s">
        <v>326</v>
      </c>
      <c r="G245" s="220" t="s">
        <v>151</v>
      </c>
      <c r="H245" s="221">
        <v>126.36</v>
      </c>
      <c r="I245" s="222"/>
      <c r="J245" s="223">
        <f>ROUND(I245*H245,2)</f>
        <v>0</v>
      </c>
      <c r="K245" s="219" t="s">
        <v>137</v>
      </c>
      <c r="L245" s="43"/>
      <c r="M245" s="224" t="s">
        <v>1</v>
      </c>
      <c r="N245" s="225" t="s">
        <v>38</v>
      </c>
      <c r="O245" s="79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AR245" s="17" t="s">
        <v>215</v>
      </c>
      <c r="AT245" s="17" t="s">
        <v>133</v>
      </c>
      <c r="AU245" s="17" t="s">
        <v>76</v>
      </c>
      <c r="AY245" s="17" t="s">
        <v>128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74</v>
      </c>
      <c r="BK245" s="228">
        <f>ROUND(I245*H245,2)</f>
        <v>0</v>
      </c>
      <c r="BL245" s="17" t="s">
        <v>215</v>
      </c>
      <c r="BM245" s="17" t="s">
        <v>848</v>
      </c>
    </row>
    <row r="246" s="15" customFormat="1">
      <c r="B246" s="273"/>
      <c r="C246" s="274"/>
      <c r="D246" s="231" t="s">
        <v>141</v>
      </c>
      <c r="E246" s="275" t="s">
        <v>1</v>
      </c>
      <c r="F246" s="276" t="s">
        <v>849</v>
      </c>
      <c r="G246" s="274"/>
      <c r="H246" s="275" t="s">
        <v>1</v>
      </c>
      <c r="I246" s="277"/>
      <c r="J246" s="274"/>
      <c r="K246" s="274"/>
      <c r="L246" s="278"/>
      <c r="M246" s="279"/>
      <c r="N246" s="280"/>
      <c r="O246" s="280"/>
      <c r="P246" s="280"/>
      <c r="Q246" s="280"/>
      <c r="R246" s="280"/>
      <c r="S246" s="280"/>
      <c r="T246" s="281"/>
      <c r="AT246" s="282" t="s">
        <v>141</v>
      </c>
      <c r="AU246" s="282" t="s">
        <v>76</v>
      </c>
      <c r="AV246" s="15" t="s">
        <v>74</v>
      </c>
      <c r="AW246" s="15" t="s">
        <v>30</v>
      </c>
      <c r="AX246" s="15" t="s">
        <v>67</v>
      </c>
      <c r="AY246" s="282" t="s">
        <v>128</v>
      </c>
    </row>
    <row r="247" s="12" customFormat="1">
      <c r="B247" s="229"/>
      <c r="C247" s="230"/>
      <c r="D247" s="231" t="s">
        <v>141</v>
      </c>
      <c r="E247" s="232" t="s">
        <v>1</v>
      </c>
      <c r="F247" s="233" t="s">
        <v>840</v>
      </c>
      <c r="G247" s="230"/>
      <c r="H247" s="234">
        <v>75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141</v>
      </c>
      <c r="AU247" s="240" t="s">
        <v>76</v>
      </c>
      <c r="AV247" s="12" t="s">
        <v>76</v>
      </c>
      <c r="AW247" s="12" t="s">
        <v>30</v>
      </c>
      <c r="AX247" s="12" t="s">
        <v>67</v>
      </c>
      <c r="AY247" s="240" t="s">
        <v>128</v>
      </c>
    </row>
    <row r="248" s="13" customFormat="1">
      <c r="B248" s="241"/>
      <c r="C248" s="242"/>
      <c r="D248" s="231" t="s">
        <v>141</v>
      </c>
      <c r="E248" s="243" t="s">
        <v>1</v>
      </c>
      <c r="F248" s="244" t="s">
        <v>143</v>
      </c>
      <c r="G248" s="242"/>
      <c r="H248" s="245">
        <v>75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AT248" s="251" t="s">
        <v>141</v>
      </c>
      <c r="AU248" s="251" t="s">
        <v>76</v>
      </c>
      <c r="AV248" s="13" t="s">
        <v>139</v>
      </c>
      <c r="AW248" s="13" t="s">
        <v>30</v>
      </c>
      <c r="AX248" s="13" t="s">
        <v>67</v>
      </c>
      <c r="AY248" s="251" t="s">
        <v>128</v>
      </c>
    </row>
    <row r="249" s="12" customFormat="1">
      <c r="B249" s="229"/>
      <c r="C249" s="230"/>
      <c r="D249" s="231" t="s">
        <v>141</v>
      </c>
      <c r="E249" s="232" t="s">
        <v>1</v>
      </c>
      <c r="F249" s="233" t="s">
        <v>841</v>
      </c>
      <c r="G249" s="230"/>
      <c r="H249" s="234">
        <v>90.900000000000006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141</v>
      </c>
      <c r="AU249" s="240" t="s">
        <v>76</v>
      </c>
      <c r="AV249" s="12" t="s">
        <v>76</v>
      </c>
      <c r="AW249" s="12" t="s">
        <v>30</v>
      </c>
      <c r="AX249" s="12" t="s">
        <v>67</v>
      </c>
      <c r="AY249" s="240" t="s">
        <v>128</v>
      </c>
    </row>
    <row r="250" s="13" customFormat="1">
      <c r="B250" s="241"/>
      <c r="C250" s="242"/>
      <c r="D250" s="231" t="s">
        <v>141</v>
      </c>
      <c r="E250" s="243" t="s">
        <v>1</v>
      </c>
      <c r="F250" s="244" t="s">
        <v>143</v>
      </c>
      <c r="G250" s="242"/>
      <c r="H250" s="245">
        <v>90.900000000000006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AT250" s="251" t="s">
        <v>141</v>
      </c>
      <c r="AU250" s="251" t="s">
        <v>76</v>
      </c>
      <c r="AV250" s="13" t="s">
        <v>139</v>
      </c>
      <c r="AW250" s="13" t="s">
        <v>30</v>
      </c>
      <c r="AX250" s="13" t="s">
        <v>67</v>
      </c>
      <c r="AY250" s="251" t="s">
        <v>128</v>
      </c>
    </row>
    <row r="251" s="12" customFormat="1">
      <c r="B251" s="229"/>
      <c r="C251" s="230"/>
      <c r="D251" s="231" t="s">
        <v>141</v>
      </c>
      <c r="E251" s="232" t="s">
        <v>1</v>
      </c>
      <c r="F251" s="233" t="s">
        <v>842</v>
      </c>
      <c r="G251" s="230"/>
      <c r="H251" s="234">
        <v>150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141</v>
      </c>
      <c r="AU251" s="240" t="s">
        <v>76</v>
      </c>
      <c r="AV251" s="12" t="s">
        <v>76</v>
      </c>
      <c r="AW251" s="12" t="s">
        <v>30</v>
      </c>
      <c r="AX251" s="12" t="s">
        <v>67</v>
      </c>
      <c r="AY251" s="240" t="s">
        <v>128</v>
      </c>
    </row>
    <row r="252" s="13" customFormat="1">
      <c r="B252" s="241"/>
      <c r="C252" s="242"/>
      <c r="D252" s="231" t="s">
        <v>141</v>
      </c>
      <c r="E252" s="243" t="s">
        <v>1</v>
      </c>
      <c r="F252" s="244" t="s">
        <v>143</v>
      </c>
      <c r="G252" s="242"/>
      <c r="H252" s="245">
        <v>150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AT252" s="251" t="s">
        <v>141</v>
      </c>
      <c r="AU252" s="251" t="s">
        <v>76</v>
      </c>
      <c r="AV252" s="13" t="s">
        <v>139</v>
      </c>
      <c r="AW252" s="13" t="s">
        <v>30</v>
      </c>
      <c r="AX252" s="13" t="s">
        <v>67</v>
      </c>
      <c r="AY252" s="251" t="s">
        <v>128</v>
      </c>
    </row>
    <row r="253" s="14" customFormat="1">
      <c r="B253" s="252"/>
      <c r="C253" s="253"/>
      <c r="D253" s="231" t="s">
        <v>141</v>
      </c>
      <c r="E253" s="254" t="s">
        <v>1</v>
      </c>
      <c r="F253" s="255" t="s">
        <v>145</v>
      </c>
      <c r="G253" s="253"/>
      <c r="H253" s="256">
        <v>315.89999999999998</v>
      </c>
      <c r="I253" s="257"/>
      <c r="J253" s="253"/>
      <c r="K253" s="253"/>
      <c r="L253" s="258"/>
      <c r="M253" s="259"/>
      <c r="N253" s="260"/>
      <c r="O253" s="260"/>
      <c r="P253" s="260"/>
      <c r="Q253" s="260"/>
      <c r="R253" s="260"/>
      <c r="S253" s="260"/>
      <c r="T253" s="261"/>
      <c r="AT253" s="262" t="s">
        <v>141</v>
      </c>
      <c r="AU253" s="262" t="s">
        <v>76</v>
      </c>
      <c r="AV253" s="14" t="s">
        <v>138</v>
      </c>
      <c r="AW253" s="14" t="s">
        <v>30</v>
      </c>
      <c r="AX253" s="14" t="s">
        <v>74</v>
      </c>
      <c r="AY253" s="262" t="s">
        <v>128</v>
      </c>
    </row>
    <row r="254" s="12" customFormat="1">
      <c r="B254" s="229"/>
      <c r="C254" s="230"/>
      <c r="D254" s="231" t="s">
        <v>141</v>
      </c>
      <c r="E254" s="230"/>
      <c r="F254" s="233" t="s">
        <v>843</v>
      </c>
      <c r="G254" s="230"/>
      <c r="H254" s="234">
        <v>126.36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141</v>
      </c>
      <c r="AU254" s="240" t="s">
        <v>76</v>
      </c>
      <c r="AV254" s="12" t="s">
        <v>76</v>
      </c>
      <c r="AW254" s="12" t="s">
        <v>4</v>
      </c>
      <c r="AX254" s="12" t="s">
        <v>74</v>
      </c>
      <c r="AY254" s="240" t="s">
        <v>128</v>
      </c>
    </row>
    <row r="255" s="1" customFormat="1" ht="16.5" customHeight="1">
      <c r="B255" s="38"/>
      <c r="C255" s="263" t="s">
        <v>329</v>
      </c>
      <c r="D255" s="263" t="s">
        <v>155</v>
      </c>
      <c r="E255" s="264" t="s">
        <v>330</v>
      </c>
      <c r="F255" s="265" t="s">
        <v>331</v>
      </c>
      <c r="G255" s="266" t="s">
        <v>332</v>
      </c>
      <c r="H255" s="267">
        <v>1.6399999999999999</v>
      </c>
      <c r="I255" s="268"/>
      <c r="J255" s="269">
        <f>ROUND(I255*H255,2)</f>
        <v>0</v>
      </c>
      <c r="K255" s="265" t="s">
        <v>137</v>
      </c>
      <c r="L255" s="270"/>
      <c r="M255" s="271" t="s">
        <v>1</v>
      </c>
      <c r="N255" s="272" t="s">
        <v>38</v>
      </c>
      <c r="O255" s="79"/>
      <c r="P255" s="226">
        <f>O255*H255</f>
        <v>0</v>
      </c>
      <c r="Q255" s="226">
        <v>0.55000000000000004</v>
      </c>
      <c r="R255" s="226">
        <f>Q255*H255</f>
        <v>0.90200000000000002</v>
      </c>
      <c r="S255" s="226">
        <v>0</v>
      </c>
      <c r="T255" s="227">
        <f>S255*H255</f>
        <v>0</v>
      </c>
      <c r="AR255" s="17" t="s">
        <v>315</v>
      </c>
      <c r="AT255" s="17" t="s">
        <v>155</v>
      </c>
      <c r="AU255" s="17" t="s">
        <v>76</v>
      </c>
      <c r="AY255" s="17" t="s">
        <v>128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74</v>
      </c>
      <c r="BK255" s="228">
        <f>ROUND(I255*H255,2)</f>
        <v>0</v>
      </c>
      <c r="BL255" s="17" t="s">
        <v>215</v>
      </c>
      <c r="BM255" s="17" t="s">
        <v>850</v>
      </c>
    </row>
    <row r="256" s="15" customFormat="1">
      <c r="B256" s="273"/>
      <c r="C256" s="274"/>
      <c r="D256" s="231" t="s">
        <v>141</v>
      </c>
      <c r="E256" s="275" t="s">
        <v>1</v>
      </c>
      <c r="F256" s="276" t="s">
        <v>292</v>
      </c>
      <c r="G256" s="274"/>
      <c r="H256" s="275" t="s">
        <v>1</v>
      </c>
      <c r="I256" s="277"/>
      <c r="J256" s="274"/>
      <c r="K256" s="274"/>
      <c r="L256" s="278"/>
      <c r="M256" s="279"/>
      <c r="N256" s="280"/>
      <c r="O256" s="280"/>
      <c r="P256" s="280"/>
      <c r="Q256" s="280"/>
      <c r="R256" s="280"/>
      <c r="S256" s="280"/>
      <c r="T256" s="281"/>
      <c r="AT256" s="282" t="s">
        <v>141</v>
      </c>
      <c r="AU256" s="282" t="s">
        <v>76</v>
      </c>
      <c r="AV256" s="15" t="s">
        <v>74</v>
      </c>
      <c r="AW256" s="15" t="s">
        <v>30</v>
      </c>
      <c r="AX256" s="15" t="s">
        <v>67</v>
      </c>
      <c r="AY256" s="282" t="s">
        <v>128</v>
      </c>
    </row>
    <row r="257" s="12" customFormat="1">
      <c r="B257" s="229"/>
      <c r="C257" s="230"/>
      <c r="D257" s="231" t="s">
        <v>141</v>
      </c>
      <c r="E257" s="232" t="s">
        <v>1</v>
      </c>
      <c r="F257" s="233" t="s">
        <v>851</v>
      </c>
      <c r="G257" s="230"/>
      <c r="H257" s="234">
        <v>0.622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141</v>
      </c>
      <c r="AU257" s="240" t="s">
        <v>76</v>
      </c>
      <c r="AV257" s="12" t="s">
        <v>76</v>
      </c>
      <c r="AW257" s="12" t="s">
        <v>30</v>
      </c>
      <c r="AX257" s="12" t="s">
        <v>67</v>
      </c>
      <c r="AY257" s="240" t="s">
        <v>128</v>
      </c>
    </row>
    <row r="258" s="13" customFormat="1">
      <c r="B258" s="241"/>
      <c r="C258" s="242"/>
      <c r="D258" s="231" t="s">
        <v>141</v>
      </c>
      <c r="E258" s="243" t="s">
        <v>1</v>
      </c>
      <c r="F258" s="244" t="s">
        <v>143</v>
      </c>
      <c r="G258" s="242"/>
      <c r="H258" s="245">
        <v>0.622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AT258" s="251" t="s">
        <v>141</v>
      </c>
      <c r="AU258" s="251" t="s">
        <v>76</v>
      </c>
      <c r="AV258" s="13" t="s">
        <v>139</v>
      </c>
      <c r="AW258" s="13" t="s">
        <v>30</v>
      </c>
      <c r="AX258" s="13" t="s">
        <v>67</v>
      </c>
      <c r="AY258" s="251" t="s">
        <v>128</v>
      </c>
    </row>
    <row r="259" s="12" customFormat="1">
      <c r="B259" s="229"/>
      <c r="C259" s="230"/>
      <c r="D259" s="231" t="s">
        <v>141</v>
      </c>
      <c r="E259" s="232" t="s">
        <v>1</v>
      </c>
      <c r="F259" s="233" t="s">
        <v>852</v>
      </c>
      <c r="G259" s="230"/>
      <c r="H259" s="234">
        <v>0.161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141</v>
      </c>
      <c r="AU259" s="240" t="s">
        <v>76</v>
      </c>
      <c r="AV259" s="12" t="s">
        <v>76</v>
      </c>
      <c r="AW259" s="12" t="s">
        <v>30</v>
      </c>
      <c r="AX259" s="12" t="s">
        <v>67</v>
      </c>
      <c r="AY259" s="240" t="s">
        <v>128</v>
      </c>
    </row>
    <row r="260" s="13" customFormat="1">
      <c r="B260" s="241"/>
      <c r="C260" s="242"/>
      <c r="D260" s="231" t="s">
        <v>141</v>
      </c>
      <c r="E260" s="243" t="s">
        <v>1</v>
      </c>
      <c r="F260" s="244" t="s">
        <v>143</v>
      </c>
      <c r="G260" s="242"/>
      <c r="H260" s="245">
        <v>0.161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141</v>
      </c>
      <c r="AU260" s="251" t="s">
        <v>76</v>
      </c>
      <c r="AV260" s="13" t="s">
        <v>139</v>
      </c>
      <c r="AW260" s="13" t="s">
        <v>30</v>
      </c>
      <c r="AX260" s="13" t="s">
        <v>67</v>
      </c>
      <c r="AY260" s="251" t="s">
        <v>128</v>
      </c>
    </row>
    <row r="261" s="12" customFormat="1">
      <c r="B261" s="229"/>
      <c r="C261" s="230"/>
      <c r="D261" s="231" t="s">
        <v>141</v>
      </c>
      <c r="E261" s="232" t="s">
        <v>1</v>
      </c>
      <c r="F261" s="233" t="s">
        <v>853</v>
      </c>
      <c r="G261" s="230"/>
      <c r="H261" s="234">
        <v>0.42299999999999999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141</v>
      </c>
      <c r="AU261" s="240" t="s">
        <v>76</v>
      </c>
      <c r="AV261" s="12" t="s">
        <v>76</v>
      </c>
      <c r="AW261" s="12" t="s">
        <v>30</v>
      </c>
      <c r="AX261" s="12" t="s">
        <v>67</v>
      </c>
      <c r="AY261" s="240" t="s">
        <v>128</v>
      </c>
    </row>
    <row r="262" s="13" customFormat="1">
      <c r="B262" s="241"/>
      <c r="C262" s="242"/>
      <c r="D262" s="231" t="s">
        <v>141</v>
      </c>
      <c r="E262" s="243" t="s">
        <v>1</v>
      </c>
      <c r="F262" s="244" t="s">
        <v>143</v>
      </c>
      <c r="G262" s="242"/>
      <c r="H262" s="245">
        <v>0.42299999999999999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AT262" s="251" t="s">
        <v>141</v>
      </c>
      <c r="AU262" s="251" t="s">
        <v>76</v>
      </c>
      <c r="AV262" s="13" t="s">
        <v>139</v>
      </c>
      <c r="AW262" s="13" t="s">
        <v>30</v>
      </c>
      <c r="AX262" s="13" t="s">
        <v>67</v>
      </c>
      <c r="AY262" s="251" t="s">
        <v>128</v>
      </c>
    </row>
    <row r="263" s="12" customFormat="1">
      <c r="B263" s="229"/>
      <c r="C263" s="230"/>
      <c r="D263" s="231" t="s">
        <v>141</v>
      </c>
      <c r="E263" s="232" t="s">
        <v>1</v>
      </c>
      <c r="F263" s="233" t="s">
        <v>854</v>
      </c>
      <c r="G263" s="230"/>
      <c r="H263" s="234">
        <v>0.28499999999999998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141</v>
      </c>
      <c r="AU263" s="240" t="s">
        <v>76</v>
      </c>
      <c r="AV263" s="12" t="s">
        <v>76</v>
      </c>
      <c r="AW263" s="12" t="s">
        <v>30</v>
      </c>
      <c r="AX263" s="12" t="s">
        <v>67</v>
      </c>
      <c r="AY263" s="240" t="s">
        <v>128</v>
      </c>
    </row>
    <row r="264" s="13" customFormat="1">
      <c r="B264" s="241"/>
      <c r="C264" s="242"/>
      <c r="D264" s="231" t="s">
        <v>141</v>
      </c>
      <c r="E264" s="243" t="s">
        <v>1</v>
      </c>
      <c r="F264" s="244" t="s">
        <v>143</v>
      </c>
      <c r="G264" s="242"/>
      <c r="H264" s="245">
        <v>0.28499999999999998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AT264" s="251" t="s">
        <v>141</v>
      </c>
      <c r="AU264" s="251" t="s">
        <v>76</v>
      </c>
      <c r="AV264" s="13" t="s">
        <v>139</v>
      </c>
      <c r="AW264" s="13" t="s">
        <v>30</v>
      </c>
      <c r="AX264" s="13" t="s">
        <v>67</v>
      </c>
      <c r="AY264" s="251" t="s">
        <v>128</v>
      </c>
    </row>
    <row r="265" s="14" customFormat="1">
      <c r="B265" s="252"/>
      <c r="C265" s="253"/>
      <c r="D265" s="231" t="s">
        <v>141</v>
      </c>
      <c r="E265" s="254" t="s">
        <v>1</v>
      </c>
      <c r="F265" s="255" t="s">
        <v>145</v>
      </c>
      <c r="G265" s="253"/>
      <c r="H265" s="256">
        <v>1.4909999999999999</v>
      </c>
      <c r="I265" s="257"/>
      <c r="J265" s="253"/>
      <c r="K265" s="253"/>
      <c r="L265" s="258"/>
      <c r="M265" s="259"/>
      <c r="N265" s="260"/>
      <c r="O265" s="260"/>
      <c r="P265" s="260"/>
      <c r="Q265" s="260"/>
      <c r="R265" s="260"/>
      <c r="S265" s="260"/>
      <c r="T265" s="261"/>
      <c r="AT265" s="262" t="s">
        <v>141</v>
      </c>
      <c r="AU265" s="262" t="s">
        <v>76</v>
      </c>
      <c r="AV265" s="14" t="s">
        <v>138</v>
      </c>
      <c r="AW265" s="14" t="s">
        <v>30</v>
      </c>
      <c r="AX265" s="14" t="s">
        <v>74</v>
      </c>
      <c r="AY265" s="262" t="s">
        <v>128</v>
      </c>
    </row>
    <row r="266" s="12" customFormat="1">
      <c r="B266" s="229"/>
      <c r="C266" s="230"/>
      <c r="D266" s="231" t="s">
        <v>141</v>
      </c>
      <c r="E266" s="230"/>
      <c r="F266" s="233" t="s">
        <v>855</v>
      </c>
      <c r="G266" s="230"/>
      <c r="H266" s="234">
        <v>1.6399999999999999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141</v>
      </c>
      <c r="AU266" s="240" t="s">
        <v>76</v>
      </c>
      <c r="AV266" s="12" t="s">
        <v>76</v>
      </c>
      <c r="AW266" s="12" t="s">
        <v>4</v>
      </c>
      <c r="AX266" s="12" t="s">
        <v>74</v>
      </c>
      <c r="AY266" s="240" t="s">
        <v>128</v>
      </c>
    </row>
    <row r="267" s="1" customFormat="1" ht="16.5" customHeight="1">
      <c r="B267" s="38"/>
      <c r="C267" s="263" t="s">
        <v>339</v>
      </c>
      <c r="D267" s="263" t="s">
        <v>155</v>
      </c>
      <c r="E267" s="264" t="s">
        <v>340</v>
      </c>
      <c r="F267" s="265" t="s">
        <v>341</v>
      </c>
      <c r="G267" s="266" t="s">
        <v>332</v>
      </c>
      <c r="H267" s="267">
        <v>7.9989999999999997</v>
      </c>
      <c r="I267" s="268"/>
      <c r="J267" s="269">
        <f>ROUND(I267*H267,2)</f>
        <v>0</v>
      </c>
      <c r="K267" s="265" t="s">
        <v>137</v>
      </c>
      <c r="L267" s="270"/>
      <c r="M267" s="271" t="s">
        <v>1</v>
      </c>
      <c r="N267" s="272" t="s">
        <v>38</v>
      </c>
      <c r="O267" s="79"/>
      <c r="P267" s="226">
        <f>O267*H267</f>
        <v>0</v>
      </c>
      <c r="Q267" s="226">
        <v>0.55000000000000004</v>
      </c>
      <c r="R267" s="226">
        <f>Q267*H267</f>
        <v>4.3994499999999999</v>
      </c>
      <c r="S267" s="226">
        <v>0</v>
      </c>
      <c r="T267" s="227">
        <f>S267*H267</f>
        <v>0</v>
      </c>
      <c r="AR267" s="17" t="s">
        <v>315</v>
      </c>
      <c r="AT267" s="17" t="s">
        <v>155</v>
      </c>
      <c r="AU267" s="17" t="s">
        <v>76</v>
      </c>
      <c r="AY267" s="17" t="s">
        <v>128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74</v>
      </c>
      <c r="BK267" s="228">
        <f>ROUND(I267*H267,2)</f>
        <v>0</v>
      </c>
      <c r="BL267" s="17" t="s">
        <v>215</v>
      </c>
      <c r="BM267" s="17" t="s">
        <v>856</v>
      </c>
    </row>
    <row r="268" s="15" customFormat="1">
      <c r="B268" s="273"/>
      <c r="C268" s="274"/>
      <c r="D268" s="231" t="s">
        <v>141</v>
      </c>
      <c r="E268" s="275" t="s">
        <v>1</v>
      </c>
      <c r="F268" s="276" t="s">
        <v>302</v>
      </c>
      <c r="G268" s="274"/>
      <c r="H268" s="275" t="s">
        <v>1</v>
      </c>
      <c r="I268" s="277"/>
      <c r="J268" s="274"/>
      <c r="K268" s="274"/>
      <c r="L268" s="278"/>
      <c r="M268" s="279"/>
      <c r="N268" s="280"/>
      <c r="O268" s="280"/>
      <c r="P268" s="280"/>
      <c r="Q268" s="280"/>
      <c r="R268" s="280"/>
      <c r="S268" s="280"/>
      <c r="T268" s="281"/>
      <c r="AT268" s="282" t="s">
        <v>141</v>
      </c>
      <c r="AU268" s="282" t="s">
        <v>76</v>
      </c>
      <c r="AV268" s="15" t="s">
        <v>74</v>
      </c>
      <c r="AW268" s="15" t="s">
        <v>30</v>
      </c>
      <c r="AX268" s="15" t="s">
        <v>67</v>
      </c>
      <c r="AY268" s="282" t="s">
        <v>128</v>
      </c>
    </row>
    <row r="269" s="12" customFormat="1">
      <c r="B269" s="229"/>
      <c r="C269" s="230"/>
      <c r="D269" s="231" t="s">
        <v>141</v>
      </c>
      <c r="E269" s="232" t="s">
        <v>1</v>
      </c>
      <c r="F269" s="233" t="s">
        <v>857</v>
      </c>
      <c r="G269" s="230"/>
      <c r="H269" s="234">
        <v>4.032</v>
      </c>
      <c r="I269" s="235"/>
      <c r="J269" s="230"/>
      <c r="K269" s="230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141</v>
      </c>
      <c r="AU269" s="240" t="s">
        <v>76</v>
      </c>
      <c r="AV269" s="12" t="s">
        <v>76</v>
      </c>
      <c r="AW269" s="12" t="s">
        <v>30</v>
      </c>
      <c r="AX269" s="12" t="s">
        <v>67</v>
      </c>
      <c r="AY269" s="240" t="s">
        <v>128</v>
      </c>
    </row>
    <row r="270" s="13" customFormat="1">
      <c r="B270" s="241"/>
      <c r="C270" s="242"/>
      <c r="D270" s="231" t="s">
        <v>141</v>
      </c>
      <c r="E270" s="243" t="s">
        <v>1</v>
      </c>
      <c r="F270" s="244" t="s">
        <v>143</v>
      </c>
      <c r="G270" s="242"/>
      <c r="H270" s="245">
        <v>4.032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AT270" s="251" t="s">
        <v>141</v>
      </c>
      <c r="AU270" s="251" t="s">
        <v>76</v>
      </c>
      <c r="AV270" s="13" t="s">
        <v>139</v>
      </c>
      <c r="AW270" s="13" t="s">
        <v>30</v>
      </c>
      <c r="AX270" s="13" t="s">
        <v>67</v>
      </c>
      <c r="AY270" s="251" t="s">
        <v>128</v>
      </c>
    </row>
    <row r="271" s="12" customFormat="1">
      <c r="B271" s="229"/>
      <c r="C271" s="230"/>
      <c r="D271" s="231" t="s">
        <v>141</v>
      </c>
      <c r="E271" s="232" t="s">
        <v>1</v>
      </c>
      <c r="F271" s="233" t="s">
        <v>858</v>
      </c>
      <c r="G271" s="230"/>
      <c r="H271" s="234">
        <v>3.2400000000000002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AT271" s="240" t="s">
        <v>141</v>
      </c>
      <c r="AU271" s="240" t="s">
        <v>76</v>
      </c>
      <c r="AV271" s="12" t="s">
        <v>76</v>
      </c>
      <c r="AW271" s="12" t="s">
        <v>30</v>
      </c>
      <c r="AX271" s="12" t="s">
        <v>67</v>
      </c>
      <c r="AY271" s="240" t="s">
        <v>128</v>
      </c>
    </row>
    <row r="272" s="13" customFormat="1">
      <c r="B272" s="241"/>
      <c r="C272" s="242"/>
      <c r="D272" s="231" t="s">
        <v>141</v>
      </c>
      <c r="E272" s="243" t="s">
        <v>1</v>
      </c>
      <c r="F272" s="244" t="s">
        <v>143</v>
      </c>
      <c r="G272" s="242"/>
      <c r="H272" s="245">
        <v>3.2400000000000002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AT272" s="251" t="s">
        <v>141</v>
      </c>
      <c r="AU272" s="251" t="s">
        <v>76</v>
      </c>
      <c r="AV272" s="13" t="s">
        <v>139</v>
      </c>
      <c r="AW272" s="13" t="s">
        <v>30</v>
      </c>
      <c r="AX272" s="13" t="s">
        <v>67</v>
      </c>
      <c r="AY272" s="251" t="s">
        <v>128</v>
      </c>
    </row>
    <row r="273" s="14" customFormat="1">
      <c r="B273" s="252"/>
      <c r="C273" s="253"/>
      <c r="D273" s="231" t="s">
        <v>141</v>
      </c>
      <c r="E273" s="254" t="s">
        <v>1</v>
      </c>
      <c r="F273" s="255" t="s">
        <v>145</v>
      </c>
      <c r="G273" s="253"/>
      <c r="H273" s="256">
        <v>7.2720000000000002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AT273" s="262" t="s">
        <v>141</v>
      </c>
      <c r="AU273" s="262" t="s">
        <v>76</v>
      </c>
      <c r="AV273" s="14" t="s">
        <v>138</v>
      </c>
      <c r="AW273" s="14" t="s">
        <v>30</v>
      </c>
      <c r="AX273" s="14" t="s">
        <v>74</v>
      </c>
      <c r="AY273" s="262" t="s">
        <v>128</v>
      </c>
    </row>
    <row r="274" s="12" customFormat="1">
      <c r="B274" s="229"/>
      <c r="C274" s="230"/>
      <c r="D274" s="231" t="s">
        <v>141</v>
      </c>
      <c r="E274" s="230"/>
      <c r="F274" s="233" t="s">
        <v>859</v>
      </c>
      <c r="G274" s="230"/>
      <c r="H274" s="234">
        <v>7.9989999999999997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141</v>
      </c>
      <c r="AU274" s="240" t="s">
        <v>76</v>
      </c>
      <c r="AV274" s="12" t="s">
        <v>76</v>
      </c>
      <c r="AW274" s="12" t="s">
        <v>4</v>
      </c>
      <c r="AX274" s="12" t="s">
        <v>74</v>
      </c>
      <c r="AY274" s="240" t="s">
        <v>128</v>
      </c>
    </row>
    <row r="275" s="1" customFormat="1" ht="16.5" customHeight="1">
      <c r="B275" s="38"/>
      <c r="C275" s="263" t="s">
        <v>346</v>
      </c>
      <c r="D275" s="263" t="s">
        <v>155</v>
      </c>
      <c r="E275" s="264" t="s">
        <v>347</v>
      </c>
      <c r="F275" s="265" t="s">
        <v>348</v>
      </c>
      <c r="G275" s="266" t="s">
        <v>332</v>
      </c>
      <c r="H275" s="267">
        <v>4.7199999999999998</v>
      </c>
      <c r="I275" s="268"/>
      <c r="J275" s="269">
        <f>ROUND(I275*H275,2)</f>
        <v>0</v>
      </c>
      <c r="K275" s="265" t="s">
        <v>137</v>
      </c>
      <c r="L275" s="270"/>
      <c r="M275" s="271" t="s">
        <v>1</v>
      </c>
      <c r="N275" s="272" t="s">
        <v>38</v>
      </c>
      <c r="O275" s="79"/>
      <c r="P275" s="226">
        <f>O275*H275</f>
        <v>0</v>
      </c>
      <c r="Q275" s="226">
        <v>0.55000000000000004</v>
      </c>
      <c r="R275" s="226">
        <f>Q275*H275</f>
        <v>2.5960000000000001</v>
      </c>
      <c r="S275" s="226">
        <v>0</v>
      </c>
      <c r="T275" s="227">
        <f>S275*H275</f>
        <v>0</v>
      </c>
      <c r="AR275" s="17" t="s">
        <v>315</v>
      </c>
      <c r="AT275" s="17" t="s">
        <v>155</v>
      </c>
      <c r="AU275" s="17" t="s">
        <v>76</v>
      </c>
      <c r="AY275" s="17" t="s">
        <v>128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74</v>
      </c>
      <c r="BK275" s="228">
        <f>ROUND(I275*H275,2)</f>
        <v>0</v>
      </c>
      <c r="BL275" s="17" t="s">
        <v>215</v>
      </c>
      <c r="BM275" s="17" t="s">
        <v>860</v>
      </c>
    </row>
    <row r="276" s="15" customFormat="1">
      <c r="B276" s="273"/>
      <c r="C276" s="274"/>
      <c r="D276" s="231" t="s">
        <v>141</v>
      </c>
      <c r="E276" s="275" t="s">
        <v>1</v>
      </c>
      <c r="F276" s="276" t="s">
        <v>849</v>
      </c>
      <c r="G276" s="274"/>
      <c r="H276" s="275" t="s">
        <v>1</v>
      </c>
      <c r="I276" s="277"/>
      <c r="J276" s="274"/>
      <c r="K276" s="274"/>
      <c r="L276" s="278"/>
      <c r="M276" s="279"/>
      <c r="N276" s="280"/>
      <c r="O276" s="280"/>
      <c r="P276" s="280"/>
      <c r="Q276" s="280"/>
      <c r="R276" s="280"/>
      <c r="S276" s="280"/>
      <c r="T276" s="281"/>
      <c r="AT276" s="282" t="s">
        <v>141</v>
      </c>
      <c r="AU276" s="282" t="s">
        <v>76</v>
      </c>
      <c r="AV276" s="15" t="s">
        <v>74</v>
      </c>
      <c r="AW276" s="15" t="s">
        <v>30</v>
      </c>
      <c r="AX276" s="15" t="s">
        <v>67</v>
      </c>
      <c r="AY276" s="282" t="s">
        <v>128</v>
      </c>
    </row>
    <row r="277" s="12" customFormat="1">
      <c r="B277" s="229"/>
      <c r="C277" s="230"/>
      <c r="D277" s="231" t="s">
        <v>141</v>
      </c>
      <c r="E277" s="232" t="s">
        <v>1</v>
      </c>
      <c r="F277" s="233" t="s">
        <v>861</v>
      </c>
      <c r="G277" s="230"/>
      <c r="H277" s="234">
        <v>1.008</v>
      </c>
      <c r="I277" s="235"/>
      <c r="J277" s="230"/>
      <c r="K277" s="230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141</v>
      </c>
      <c r="AU277" s="240" t="s">
        <v>76</v>
      </c>
      <c r="AV277" s="12" t="s">
        <v>76</v>
      </c>
      <c r="AW277" s="12" t="s">
        <v>30</v>
      </c>
      <c r="AX277" s="12" t="s">
        <v>67</v>
      </c>
      <c r="AY277" s="240" t="s">
        <v>128</v>
      </c>
    </row>
    <row r="278" s="13" customFormat="1">
      <c r="B278" s="241"/>
      <c r="C278" s="242"/>
      <c r="D278" s="231" t="s">
        <v>141</v>
      </c>
      <c r="E278" s="243" t="s">
        <v>1</v>
      </c>
      <c r="F278" s="244" t="s">
        <v>143</v>
      </c>
      <c r="G278" s="242"/>
      <c r="H278" s="245">
        <v>1.008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AT278" s="251" t="s">
        <v>141</v>
      </c>
      <c r="AU278" s="251" t="s">
        <v>76</v>
      </c>
      <c r="AV278" s="13" t="s">
        <v>139</v>
      </c>
      <c r="AW278" s="13" t="s">
        <v>30</v>
      </c>
      <c r="AX278" s="13" t="s">
        <v>67</v>
      </c>
      <c r="AY278" s="251" t="s">
        <v>128</v>
      </c>
    </row>
    <row r="279" s="12" customFormat="1">
      <c r="B279" s="229"/>
      <c r="C279" s="230"/>
      <c r="D279" s="231" t="s">
        <v>141</v>
      </c>
      <c r="E279" s="232" t="s">
        <v>1</v>
      </c>
      <c r="F279" s="233" t="s">
        <v>862</v>
      </c>
      <c r="G279" s="230"/>
      <c r="H279" s="234">
        <v>1.4830000000000001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AT279" s="240" t="s">
        <v>141</v>
      </c>
      <c r="AU279" s="240" t="s">
        <v>76</v>
      </c>
      <c r="AV279" s="12" t="s">
        <v>76</v>
      </c>
      <c r="AW279" s="12" t="s">
        <v>30</v>
      </c>
      <c r="AX279" s="12" t="s">
        <v>67</v>
      </c>
      <c r="AY279" s="240" t="s">
        <v>128</v>
      </c>
    </row>
    <row r="280" s="13" customFormat="1">
      <c r="B280" s="241"/>
      <c r="C280" s="242"/>
      <c r="D280" s="231" t="s">
        <v>141</v>
      </c>
      <c r="E280" s="243" t="s">
        <v>1</v>
      </c>
      <c r="F280" s="244" t="s">
        <v>143</v>
      </c>
      <c r="G280" s="242"/>
      <c r="H280" s="245">
        <v>1.4830000000000001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AT280" s="251" t="s">
        <v>141</v>
      </c>
      <c r="AU280" s="251" t="s">
        <v>76</v>
      </c>
      <c r="AV280" s="13" t="s">
        <v>139</v>
      </c>
      <c r="AW280" s="13" t="s">
        <v>30</v>
      </c>
      <c r="AX280" s="13" t="s">
        <v>67</v>
      </c>
      <c r="AY280" s="251" t="s">
        <v>128</v>
      </c>
    </row>
    <row r="281" s="12" customFormat="1">
      <c r="B281" s="229"/>
      <c r="C281" s="230"/>
      <c r="D281" s="231" t="s">
        <v>141</v>
      </c>
      <c r="E281" s="232" t="s">
        <v>1</v>
      </c>
      <c r="F281" s="233" t="s">
        <v>863</v>
      </c>
      <c r="G281" s="230"/>
      <c r="H281" s="234">
        <v>1.8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141</v>
      </c>
      <c r="AU281" s="240" t="s">
        <v>76</v>
      </c>
      <c r="AV281" s="12" t="s">
        <v>76</v>
      </c>
      <c r="AW281" s="12" t="s">
        <v>30</v>
      </c>
      <c r="AX281" s="12" t="s">
        <v>67</v>
      </c>
      <c r="AY281" s="240" t="s">
        <v>128</v>
      </c>
    </row>
    <row r="282" s="13" customFormat="1">
      <c r="B282" s="241"/>
      <c r="C282" s="242"/>
      <c r="D282" s="231" t="s">
        <v>141</v>
      </c>
      <c r="E282" s="243" t="s">
        <v>1</v>
      </c>
      <c r="F282" s="244" t="s">
        <v>143</v>
      </c>
      <c r="G282" s="242"/>
      <c r="H282" s="245">
        <v>1.8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AT282" s="251" t="s">
        <v>141</v>
      </c>
      <c r="AU282" s="251" t="s">
        <v>76</v>
      </c>
      <c r="AV282" s="13" t="s">
        <v>139</v>
      </c>
      <c r="AW282" s="13" t="s">
        <v>30</v>
      </c>
      <c r="AX282" s="13" t="s">
        <v>67</v>
      </c>
      <c r="AY282" s="251" t="s">
        <v>128</v>
      </c>
    </row>
    <row r="283" s="14" customFormat="1">
      <c r="B283" s="252"/>
      <c r="C283" s="253"/>
      <c r="D283" s="231" t="s">
        <v>141</v>
      </c>
      <c r="E283" s="254" t="s">
        <v>1</v>
      </c>
      <c r="F283" s="255" t="s">
        <v>145</v>
      </c>
      <c r="G283" s="253"/>
      <c r="H283" s="256">
        <v>4.2910000000000004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AT283" s="262" t="s">
        <v>141</v>
      </c>
      <c r="AU283" s="262" t="s">
        <v>76</v>
      </c>
      <c r="AV283" s="14" t="s">
        <v>138</v>
      </c>
      <c r="AW283" s="14" t="s">
        <v>30</v>
      </c>
      <c r="AX283" s="14" t="s">
        <v>74</v>
      </c>
      <c r="AY283" s="262" t="s">
        <v>128</v>
      </c>
    </row>
    <row r="284" s="12" customFormat="1">
      <c r="B284" s="229"/>
      <c r="C284" s="230"/>
      <c r="D284" s="231" t="s">
        <v>141</v>
      </c>
      <c r="E284" s="230"/>
      <c r="F284" s="233" t="s">
        <v>864</v>
      </c>
      <c r="G284" s="230"/>
      <c r="H284" s="234">
        <v>4.7199999999999998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141</v>
      </c>
      <c r="AU284" s="240" t="s">
        <v>76</v>
      </c>
      <c r="AV284" s="12" t="s">
        <v>76</v>
      </c>
      <c r="AW284" s="12" t="s">
        <v>4</v>
      </c>
      <c r="AX284" s="12" t="s">
        <v>74</v>
      </c>
      <c r="AY284" s="240" t="s">
        <v>128</v>
      </c>
    </row>
    <row r="285" s="1" customFormat="1" ht="16.5" customHeight="1">
      <c r="B285" s="38"/>
      <c r="C285" s="217" t="s">
        <v>354</v>
      </c>
      <c r="D285" s="217" t="s">
        <v>133</v>
      </c>
      <c r="E285" s="218" t="s">
        <v>355</v>
      </c>
      <c r="F285" s="219" t="s">
        <v>356</v>
      </c>
      <c r="G285" s="220" t="s">
        <v>136</v>
      </c>
      <c r="H285" s="221">
        <v>712</v>
      </c>
      <c r="I285" s="222"/>
      <c r="J285" s="223">
        <f>ROUND(I285*H285,2)</f>
        <v>0</v>
      </c>
      <c r="K285" s="219" t="s">
        <v>137</v>
      </c>
      <c r="L285" s="43"/>
      <c r="M285" s="224" t="s">
        <v>1</v>
      </c>
      <c r="N285" s="225" t="s">
        <v>38</v>
      </c>
      <c r="O285" s="79"/>
      <c r="P285" s="226">
        <f>O285*H285</f>
        <v>0</v>
      </c>
      <c r="Q285" s="226">
        <v>0</v>
      </c>
      <c r="R285" s="226">
        <f>Q285*H285</f>
        <v>0</v>
      </c>
      <c r="S285" s="226">
        <v>0.014999999999999999</v>
      </c>
      <c r="T285" s="227">
        <f>S285*H285</f>
        <v>10.68</v>
      </c>
      <c r="AR285" s="17" t="s">
        <v>215</v>
      </c>
      <c r="AT285" s="17" t="s">
        <v>133</v>
      </c>
      <c r="AU285" s="17" t="s">
        <v>76</v>
      </c>
      <c r="AY285" s="17" t="s">
        <v>128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74</v>
      </c>
      <c r="BK285" s="228">
        <f>ROUND(I285*H285,2)</f>
        <v>0</v>
      </c>
      <c r="BL285" s="17" t="s">
        <v>215</v>
      </c>
      <c r="BM285" s="17" t="s">
        <v>865</v>
      </c>
    </row>
    <row r="286" s="12" customFormat="1">
      <c r="B286" s="229"/>
      <c r="C286" s="230"/>
      <c r="D286" s="231" t="s">
        <v>141</v>
      </c>
      <c r="E286" s="232" t="s">
        <v>1</v>
      </c>
      <c r="F286" s="233" t="s">
        <v>268</v>
      </c>
      <c r="G286" s="230"/>
      <c r="H286" s="234">
        <v>712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141</v>
      </c>
      <c r="AU286" s="240" t="s">
        <v>76</v>
      </c>
      <c r="AV286" s="12" t="s">
        <v>76</v>
      </c>
      <c r="AW286" s="12" t="s">
        <v>30</v>
      </c>
      <c r="AX286" s="12" t="s">
        <v>67</v>
      </c>
      <c r="AY286" s="240" t="s">
        <v>128</v>
      </c>
    </row>
    <row r="287" s="13" customFormat="1">
      <c r="B287" s="241"/>
      <c r="C287" s="242"/>
      <c r="D287" s="231" t="s">
        <v>141</v>
      </c>
      <c r="E287" s="243" t="s">
        <v>1</v>
      </c>
      <c r="F287" s="244" t="s">
        <v>143</v>
      </c>
      <c r="G287" s="242"/>
      <c r="H287" s="245">
        <v>712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AT287" s="251" t="s">
        <v>141</v>
      </c>
      <c r="AU287" s="251" t="s">
        <v>76</v>
      </c>
      <c r="AV287" s="13" t="s">
        <v>139</v>
      </c>
      <c r="AW287" s="13" t="s">
        <v>30</v>
      </c>
      <c r="AX287" s="13" t="s">
        <v>74</v>
      </c>
      <c r="AY287" s="251" t="s">
        <v>128</v>
      </c>
    </row>
    <row r="288" s="1" customFormat="1" ht="16.5" customHeight="1">
      <c r="B288" s="38"/>
      <c r="C288" s="217" t="s">
        <v>359</v>
      </c>
      <c r="D288" s="217" t="s">
        <v>133</v>
      </c>
      <c r="E288" s="218" t="s">
        <v>360</v>
      </c>
      <c r="F288" s="219" t="s">
        <v>361</v>
      </c>
      <c r="G288" s="220" t="s">
        <v>136</v>
      </c>
      <c r="H288" s="221">
        <v>712</v>
      </c>
      <c r="I288" s="222"/>
      <c r="J288" s="223">
        <f>ROUND(I288*H288,2)</f>
        <v>0</v>
      </c>
      <c r="K288" s="219" t="s">
        <v>137</v>
      </c>
      <c r="L288" s="43"/>
      <c r="M288" s="224" t="s">
        <v>1</v>
      </c>
      <c r="N288" s="225" t="s">
        <v>38</v>
      </c>
      <c r="O288" s="79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AR288" s="17" t="s">
        <v>215</v>
      </c>
      <c r="AT288" s="17" t="s">
        <v>133</v>
      </c>
      <c r="AU288" s="17" t="s">
        <v>76</v>
      </c>
      <c r="AY288" s="17" t="s">
        <v>128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74</v>
      </c>
      <c r="BK288" s="228">
        <f>ROUND(I288*H288,2)</f>
        <v>0</v>
      </c>
      <c r="BL288" s="17" t="s">
        <v>215</v>
      </c>
      <c r="BM288" s="17" t="s">
        <v>866</v>
      </c>
    </row>
    <row r="289" s="12" customFormat="1">
      <c r="B289" s="229"/>
      <c r="C289" s="230"/>
      <c r="D289" s="231" t="s">
        <v>141</v>
      </c>
      <c r="E289" s="232" t="s">
        <v>1</v>
      </c>
      <c r="F289" s="233" t="s">
        <v>268</v>
      </c>
      <c r="G289" s="230"/>
      <c r="H289" s="234">
        <v>712</v>
      </c>
      <c r="I289" s="235"/>
      <c r="J289" s="230"/>
      <c r="K289" s="230"/>
      <c r="L289" s="236"/>
      <c r="M289" s="237"/>
      <c r="N289" s="238"/>
      <c r="O289" s="238"/>
      <c r="P289" s="238"/>
      <c r="Q289" s="238"/>
      <c r="R289" s="238"/>
      <c r="S289" s="238"/>
      <c r="T289" s="239"/>
      <c r="AT289" s="240" t="s">
        <v>141</v>
      </c>
      <c r="AU289" s="240" t="s">
        <v>76</v>
      </c>
      <c r="AV289" s="12" t="s">
        <v>76</v>
      </c>
      <c r="AW289" s="12" t="s">
        <v>30</v>
      </c>
      <c r="AX289" s="12" t="s">
        <v>67</v>
      </c>
      <c r="AY289" s="240" t="s">
        <v>128</v>
      </c>
    </row>
    <row r="290" s="13" customFormat="1">
      <c r="B290" s="241"/>
      <c r="C290" s="242"/>
      <c r="D290" s="231" t="s">
        <v>141</v>
      </c>
      <c r="E290" s="243" t="s">
        <v>1</v>
      </c>
      <c r="F290" s="244" t="s">
        <v>143</v>
      </c>
      <c r="G290" s="242"/>
      <c r="H290" s="245">
        <v>712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AT290" s="251" t="s">
        <v>141</v>
      </c>
      <c r="AU290" s="251" t="s">
        <v>76</v>
      </c>
      <c r="AV290" s="13" t="s">
        <v>139</v>
      </c>
      <c r="AW290" s="13" t="s">
        <v>30</v>
      </c>
      <c r="AX290" s="13" t="s">
        <v>74</v>
      </c>
      <c r="AY290" s="251" t="s">
        <v>128</v>
      </c>
    </row>
    <row r="291" s="1" customFormat="1" ht="16.5" customHeight="1">
      <c r="B291" s="38"/>
      <c r="C291" s="263" t="s">
        <v>363</v>
      </c>
      <c r="D291" s="263" t="s">
        <v>155</v>
      </c>
      <c r="E291" s="264" t="s">
        <v>364</v>
      </c>
      <c r="F291" s="265" t="s">
        <v>365</v>
      </c>
      <c r="G291" s="266" t="s">
        <v>332</v>
      </c>
      <c r="H291" s="267">
        <v>8.0099999999999998</v>
      </c>
      <c r="I291" s="268"/>
      <c r="J291" s="269">
        <f>ROUND(I291*H291,2)</f>
        <v>0</v>
      </c>
      <c r="K291" s="265" t="s">
        <v>152</v>
      </c>
      <c r="L291" s="270"/>
      <c r="M291" s="271" t="s">
        <v>1</v>
      </c>
      <c r="N291" s="272" t="s">
        <v>38</v>
      </c>
      <c r="O291" s="79"/>
      <c r="P291" s="226">
        <f>O291*H291</f>
        <v>0</v>
      </c>
      <c r="Q291" s="226">
        <v>0.55000000000000004</v>
      </c>
      <c r="R291" s="226">
        <f>Q291*H291</f>
        <v>4.4055</v>
      </c>
      <c r="S291" s="226">
        <v>0</v>
      </c>
      <c r="T291" s="227">
        <f>S291*H291</f>
        <v>0</v>
      </c>
      <c r="AR291" s="17" t="s">
        <v>315</v>
      </c>
      <c r="AT291" s="17" t="s">
        <v>155</v>
      </c>
      <c r="AU291" s="17" t="s">
        <v>76</v>
      </c>
      <c r="AY291" s="17" t="s">
        <v>128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74</v>
      </c>
      <c r="BK291" s="228">
        <f>ROUND(I291*H291,2)</f>
        <v>0</v>
      </c>
      <c r="BL291" s="17" t="s">
        <v>215</v>
      </c>
      <c r="BM291" s="17" t="s">
        <v>867</v>
      </c>
    </row>
    <row r="292" s="12" customFormat="1">
      <c r="B292" s="229"/>
      <c r="C292" s="230"/>
      <c r="D292" s="231" t="s">
        <v>141</v>
      </c>
      <c r="E292" s="232" t="s">
        <v>1</v>
      </c>
      <c r="F292" s="233" t="s">
        <v>868</v>
      </c>
      <c r="G292" s="230"/>
      <c r="H292" s="234">
        <v>7.109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141</v>
      </c>
      <c r="AU292" s="240" t="s">
        <v>76</v>
      </c>
      <c r="AV292" s="12" t="s">
        <v>76</v>
      </c>
      <c r="AW292" s="12" t="s">
        <v>30</v>
      </c>
      <c r="AX292" s="12" t="s">
        <v>67</v>
      </c>
      <c r="AY292" s="240" t="s">
        <v>128</v>
      </c>
    </row>
    <row r="293" s="13" customFormat="1">
      <c r="B293" s="241"/>
      <c r="C293" s="242"/>
      <c r="D293" s="231" t="s">
        <v>141</v>
      </c>
      <c r="E293" s="243" t="s">
        <v>1</v>
      </c>
      <c r="F293" s="244" t="s">
        <v>143</v>
      </c>
      <c r="G293" s="242"/>
      <c r="H293" s="245">
        <v>7.109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AT293" s="251" t="s">
        <v>141</v>
      </c>
      <c r="AU293" s="251" t="s">
        <v>76</v>
      </c>
      <c r="AV293" s="13" t="s">
        <v>139</v>
      </c>
      <c r="AW293" s="13" t="s">
        <v>30</v>
      </c>
      <c r="AX293" s="13" t="s">
        <v>67</v>
      </c>
      <c r="AY293" s="251" t="s">
        <v>128</v>
      </c>
    </row>
    <row r="294" s="12" customFormat="1">
      <c r="B294" s="229"/>
      <c r="C294" s="230"/>
      <c r="D294" s="231" t="s">
        <v>141</v>
      </c>
      <c r="E294" s="232" t="s">
        <v>1</v>
      </c>
      <c r="F294" s="233" t="s">
        <v>869</v>
      </c>
      <c r="G294" s="230"/>
      <c r="H294" s="234">
        <v>0.17299999999999999</v>
      </c>
      <c r="I294" s="235"/>
      <c r="J294" s="230"/>
      <c r="K294" s="230"/>
      <c r="L294" s="236"/>
      <c r="M294" s="237"/>
      <c r="N294" s="238"/>
      <c r="O294" s="238"/>
      <c r="P294" s="238"/>
      <c r="Q294" s="238"/>
      <c r="R294" s="238"/>
      <c r="S294" s="238"/>
      <c r="T294" s="239"/>
      <c r="AT294" s="240" t="s">
        <v>141</v>
      </c>
      <c r="AU294" s="240" t="s">
        <v>76</v>
      </c>
      <c r="AV294" s="12" t="s">
        <v>76</v>
      </c>
      <c r="AW294" s="12" t="s">
        <v>30</v>
      </c>
      <c r="AX294" s="12" t="s">
        <v>67</v>
      </c>
      <c r="AY294" s="240" t="s">
        <v>128</v>
      </c>
    </row>
    <row r="295" s="13" customFormat="1">
      <c r="B295" s="241"/>
      <c r="C295" s="242"/>
      <c r="D295" s="231" t="s">
        <v>141</v>
      </c>
      <c r="E295" s="243" t="s">
        <v>1</v>
      </c>
      <c r="F295" s="244" t="s">
        <v>143</v>
      </c>
      <c r="G295" s="242"/>
      <c r="H295" s="245">
        <v>0.17299999999999999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AT295" s="251" t="s">
        <v>141</v>
      </c>
      <c r="AU295" s="251" t="s">
        <v>76</v>
      </c>
      <c r="AV295" s="13" t="s">
        <v>139</v>
      </c>
      <c r="AW295" s="13" t="s">
        <v>30</v>
      </c>
      <c r="AX295" s="13" t="s">
        <v>67</v>
      </c>
      <c r="AY295" s="251" t="s">
        <v>128</v>
      </c>
    </row>
    <row r="296" s="14" customFormat="1">
      <c r="B296" s="252"/>
      <c r="C296" s="253"/>
      <c r="D296" s="231" t="s">
        <v>141</v>
      </c>
      <c r="E296" s="254" t="s">
        <v>1</v>
      </c>
      <c r="F296" s="255" t="s">
        <v>145</v>
      </c>
      <c r="G296" s="253"/>
      <c r="H296" s="256">
        <v>7.282</v>
      </c>
      <c r="I296" s="257"/>
      <c r="J296" s="253"/>
      <c r="K296" s="253"/>
      <c r="L296" s="258"/>
      <c r="M296" s="259"/>
      <c r="N296" s="260"/>
      <c r="O296" s="260"/>
      <c r="P296" s="260"/>
      <c r="Q296" s="260"/>
      <c r="R296" s="260"/>
      <c r="S296" s="260"/>
      <c r="T296" s="261"/>
      <c r="AT296" s="262" t="s">
        <v>141</v>
      </c>
      <c r="AU296" s="262" t="s">
        <v>76</v>
      </c>
      <c r="AV296" s="14" t="s">
        <v>138</v>
      </c>
      <c r="AW296" s="14" t="s">
        <v>30</v>
      </c>
      <c r="AX296" s="14" t="s">
        <v>74</v>
      </c>
      <c r="AY296" s="262" t="s">
        <v>128</v>
      </c>
    </row>
    <row r="297" s="12" customFormat="1">
      <c r="B297" s="229"/>
      <c r="C297" s="230"/>
      <c r="D297" s="231" t="s">
        <v>141</v>
      </c>
      <c r="E297" s="230"/>
      <c r="F297" s="233" t="s">
        <v>870</v>
      </c>
      <c r="G297" s="230"/>
      <c r="H297" s="234">
        <v>8.0099999999999998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141</v>
      </c>
      <c r="AU297" s="240" t="s">
        <v>76</v>
      </c>
      <c r="AV297" s="12" t="s">
        <v>76</v>
      </c>
      <c r="AW297" s="12" t="s">
        <v>4</v>
      </c>
      <c r="AX297" s="12" t="s">
        <v>74</v>
      </c>
      <c r="AY297" s="240" t="s">
        <v>128</v>
      </c>
    </row>
    <row r="298" s="1" customFormat="1" ht="16.5" customHeight="1">
      <c r="B298" s="38"/>
      <c r="C298" s="217" t="s">
        <v>370</v>
      </c>
      <c r="D298" s="217" t="s">
        <v>133</v>
      </c>
      <c r="E298" s="218" t="s">
        <v>371</v>
      </c>
      <c r="F298" s="219" t="s">
        <v>372</v>
      </c>
      <c r="G298" s="220" t="s">
        <v>151</v>
      </c>
      <c r="H298" s="221">
        <v>600</v>
      </c>
      <c r="I298" s="222"/>
      <c r="J298" s="223">
        <f>ROUND(I298*H298,2)</f>
        <v>0</v>
      </c>
      <c r="K298" s="219" t="s">
        <v>152</v>
      </c>
      <c r="L298" s="43"/>
      <c r="M298" s="224" t="s">
        <v>1</v>
      </c>
      <c r="N298" s="225" t="s">
        <v>38</v>
      </c>
      <c r="O298" s="79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AR298" s="17" t="s">
        <v>215</v>
      </c>
      <c r="AT298" s="17" t="s">
        <v>133</v>
      </c>
      <c r="AU298" s="17" t="s">
        <v>76</v>
      </c>
      <c r="AY298" s="17" t="s">
        <v>128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74</v>
      </c>
      <c r="BK298" s="228">
        <f>ROUND(I298*H298,2)</f>
        <v>0</v>
      </c>
      <c r="BL298" s="17" t="s">
        <v>215</v>
      </c>
      <c r="BM298" s="17" t="s">
        <v>373</v>
      </c>
    </row>
    <row r="299" s="12" customFormat="1">
      <c r="B299" s="229"/>
      <c r="C299" s="230"/>
      <c r="D299" s="231" t="s">
        <v>141</v>
      </c>
      <c r="E299" s="232" t="s">
        <v>1</v>
      </c>
      <c r="F299" s="233" t="s">
        <v>871</v>
      </c>
      <c r="G299" s="230"/>
      <c r="H299" s="234">
        <v>600</v>
      </c>
      <c r="I299" s="235"/>
      <c r="J299" s="230"/>
      <c r="K299" s="230"/>
      <c r="L299" s="236"/>
      <c r="M299" s="237"/>
      <c r="N299" s="238"/>
      <c r="O299" s="238"/>
      <c r="P299" s="238"/>
      <c r="Q299" s="238"/>
      <c r="R299" s="238"/>
      <c r="S299" s="238"/>
      <c r="T299" s="239"/>
      <c r="AT299" s="240" t="s">
        <v>141</v>
      </c>
      <c r="AU299" s="240" t="s">
        <v>76</v>
      </c>
      <c r="AV299" s="12" t="s">
        <v>76</v>
      </c>
      <c r="AW299" s="12" t="s">
        <v>30</v>
      </c>
      <c r="AX299" s="12" t="s">
        <v>67</v>
      </c>
      <c r="AY299" s="240" t="s">
        <v>128</v>
      </c>
    </row>
    <row r="300" s="13" customFormat="1">
      <c r="B300" s="241"/>
      <c r="C300" s="242"/>
      <c r="D300" s="231" t="s">
        <v>141</v>
      </c>
      <c r="E300" s="243" t="s">
        <v>1</v>
      </c>
      <c r="F300" s="244" t="s">
        <v>143</v>
      </c>
      <c r="G300" s="242"/>
      <c r="H300" s="245">
        <v>600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AT300" s="251" t="s">
        <v>141</v>
      </c>
      <c r="AU300" s="251" t="s">
        <v>76</v>
      </c>
      <c r="AV300" s="13" t="s">
        <v>139</v>
      </c>
      <c r="AW300" s="13" t="s">
        <v>30</v>
      </c>
      <c r="AX300" s="13" t="s">
        <v>67</v>
      </c>
      <c r="AY300" s="251" t="s">
        <v>128</v>
      </c>
    </row>
    <row r="301" s="14" customFormat="1">
      <c r="B301" s="252"/>
      <c r="C301" s="253"/>
      <c r="D301" s="231" t="s">
        <v>141</v>
      </c>
      <c r="E301" s="254" t="s">
        <v>1</v>
      </c>
      <c r="F301" s="255" t="s">
        <v>145</v>
      </c>
      <c r="G301" s="253"/>
      <c r="H301" s="256">
        <v>600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AT301" s="262" t="s">
        <v>141</v>
      </c>
      <c r="AU301" s="262" t="s">
        <v>76</v>
      </c>
      <c r="AV301" s="14" t="s">
        <v>138</v>
      </c>
      <c r="AW301" s="14" t="s">
        <v>30</v>
      </c>
      <c r="AX301" s="14" t="s">
        <v>74</v>
      </c>
      <c r="AY301" s="262" t="s">
        <v>128</v>
      </c>
    </row>
    <row r="302" s="1" customFormat="1" ht="16.5" customHeight="1">
      <c r="B302" s="38"/>
      <c r="C302" s="263" t="s">
        <v>375</v>
      </c>
      <c r="D302" s="263" t="s">
        <v>155</v>
      </c>
      <c r="E302" s="264" t="s">
        <v>364</v>
      </c>
      <c r="F302" s="265" t="s">
        <v>365</v>
      </c>
      <c r="G302" s="266" t="s">
        <v>332</v>
      </c>
      <c r="H302" s="267">
        <v>1.5840000000000001</v>
      </c>
      <c r="I302" s="268"/>
      <c r="J302" s="269">
        <f>ROUND(I302*H302,2)</f>
        <v>0</v>
      </c>
      <c r="K302" s="265" t="s">
        <v>152</v>
      </c>
      <c r="L302" s="270"/>
      <c r="M302" s="271" t="s">
        <v>1</v>
      </c>
      <c r="N302" s="272" t="s">
        <v>38</v>
      </c>
      <c r="O302" s="79"/>
      <c r="P302" s="226">
        <f>O302*H302</f>
        <v>0</v>
      </c>
      <c r="Q302" s="226">
        <v>0.55000000000000004</v>
      </c>
      <c r="R302" s="226">
        <f>Q302*H302</f>
        <v>0.87120000000000009</v>
      </c>
      <c r="S302" s="226">
        <v>0</v>
      </c>
      <c r="T302" s="227">
        <f>S302*H302</f>
        <v>0</v>
      </c>
      <c r="AR302" s="17" t="s">
        <v>315</v>
      </c>
      <c r="AT302" s="17" t="s">
        <v>155</v>
      </c>
      <c r="AU302" s="17" t="s">
        <v>76</v>
      </c>
      <c r="AY302" s="17" t="s">
        <v>128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74</v>
      </c>
      <c r="BK302" s="228">
        <f>ROUND(I302*H302,2)</f>
        <v>0</v>
      </c>
      <c r="BL302" s="17" t="s">
        <v>215</v>
      </c>
      <c r="BM302" s="17" t="s">
        <v>376</v>
      </c>
    </row>
    <row r="303" s="12" customFormat="1">
      <c r="B303" s="229"/>
      <c r="C303" s="230"/>
      <c r="D303" s="231" t="s">
        <v>141</v>
      </c>
      <c r="E303" s="232" t="s">
        <v>1</v>
      </c>
      <c r="F303" s="233" t="s">
        <v>872</v>
      </c>
      <c r="G303" s="230"/>
      <c r="H303" s="234">
        <v>1.44</v>
      </c>
      <c r="I303" s="235"/>
      <c r="J303" s="230"/>
      <c r="K303" s="230"/>
      <c r="L303" s="236"/>
      <c r="M303" s="237"/>
      <c r="N303" s="238"/>
      <c r="O303" s="238"/>
      <c r="P303" s="238"/>
      <c r="Q303" s="238"/>
      <c r="R303" s="238"/>
      <c r="S303" s="238"/>
      <c r="T303" s="239"/>
      <c r="AT303" s="240" t="s">
        <v>141</v>
      </c>
      <c r="AU303" s="240" t="s">
        <v>76</v>
      </c>
      <c r="AV303" s="12" t="s">
        <v>76</v>
      </c>
      <c r="AW303" s="12" t="s">
        <v>30</v>
      </c>
      <c r="AX303" s="12" t="s">
        <v>67</v>
      </c>
      <c r="AY303" s="240" t="s">
        <v>128</v>
      </c>
    </row>
    <row r="304" s="13" customFormat="1">
      <c r="B304" s="241"/>
      <c r="C304" s="242"/>
      <c r="D304" s="231" t="s">
        <v>141</v>
      </c>
      <c r="E304" s="243" t="s">
        <v>1</v>
      </c>
      <c r="F304" s="244" t="s">
        <v>143</v>
      </c>
      <c r="G304" s="242"/>
      <c r="H304" s="245">
        <v>1.44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AT304" s="251" t="s">
        <v>141</v>
      </c>
      <c r="AU304" s="251" t="s">
        <v>76</v>
      </c>
      <c r="AV304" s="13" t="s">
        <v>139</v>
      </c>
      <c r="AW304" s="13" t="s">
        <v>30</v>
      </c>
      <c r="AX304" s="13" t="s">
        <v>74</v>
      </c>
      <c r="AY304" s="251" t="s">
        <v>128</v>
      </c>
    </row>
    <row r="305" s="12" customFormat="1">
      <c r="B305" s="229"/>
      <c r="C305" s="230"/>
      <c r="D305" s="231" t="s">
        <v>141</v>
      </c>
      <c r="E305" s="230"/>
      <c r="F305" s="233" t="s">
        <v>873</v>
      </c>
      <c r="G305" s="230"/>
      <c r="H305" s="234">
        <v>1.5840000000000001</v>
      </c>
      <c r="I305" s="235"/>
      <c r="J305" s="230"/>
      <c r="K305" s="230"/>
      <c r="L305" s="236"/>
      <c r="M305" s="237"/>
      <c r="N305" s="238"/>
      <c r="O305" s="238"/>
      <c r="P305" s="238"/>
      <c r="Q305" s="238"/>
      <c r="R305" s="238"/>
      <c r="S305" s="238"/>
      <c r="T305" s="239"/>
      <c r="AT305" s="240" t="s">
        <v>141</v>
      </c>
      <c r="AU305" s="240" t="s">
        <v>76</v>
      </c>
      <c r="AV305" s="12" t="s">
        <v>76</v>
      </c>
      <c r="AW305" s="12" t="s">
        <v>4</v>
      </c>
      <c r="AX305" s="12" t="s">
        <v>74</v>
      </c>
      <c r="AY305" s="240" t="s">
        <v>128</v>
      </c>
    </row>
    <row r="306" s="1" customFormat="1" ht="16.5" customHeight="1">
      <c r="B306" s="38"/>
      <c r="C306" s="217" t="s">
        <v>379</v>
      </c>
      <c r="D306" s="217" t="s">
        <v>133</v>
      </c>
      <c r="E306" s="218" t="s">
        <v>380</v>
      </c>
      <c r="F306" s="219" t="s">
        <v>381</v>
      </c>
      <c r="G306" s="220" t="s">
        <v>332</v>
      </c>
      <c r="H306" s="221">
        <v>16.100000000000001</v>
      </c>
      <c r="I306" s="222"/>
      <c r="J306" s="223">
        <f>ROUND(I306*H306,2)</f>
        <v>0</v>
      </c>
      <c r="K306" s="219" t="s">
        <v>152</v>
      </c>
      <c r="L306" s="43"/>
      <c r="M306" s="224" t="s">
        <v>1</v>
      </c>
      <c r="N306" s="225" t="s">
        <v>38</v>
      </c>
      <c r="O306" s="79"/>
      <c r="P306" s="226">
        <f>O306*H306</f>
        <v>0</v>
      </c>
      <c r="Q306" s="226">
        <v>0.023369999999999998</v>
      </c>
      <c r="R306" s="226">
        <f>Q306*H306</f>
        <v>0.37625700000000001</v>
      </c>
      <c r="S306" s="226">
        <v>0</v>
      </c>
      <c r="T306" s="227">
        <f>S306*H306</f>
        <v>0</v>
      </c>
      <c r="AR306" s="17" t="s">
        <v>215</v>
      </c>
      <c r="AT306" s="17" t="s">
        <v>133</v>
      </c>
      <c r="AU306" s="17" t="s">
        <v>76</v>
      </c>
      <c r="AY306" s="17" t="s">
        <v>128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74</v>
      </c>
      <c r="BK306" s="228">
        <f>ROUND(I306*H306,2)</f>
        <v>0</v>
      </c>
      <c r="BL306" s="17" t="s">
        <v>215</v>
      </c>
      <c r="BM306" s="17" t="s">
        <v>382</v>
      </c>
    </row>
    <row r="307" s="12" customFormat="1">
      <c r="B307" s="229"/>
      <c r="C307" s="230"/>
      <c r="D307" s="231" t="s">
        <v>141</v>
      </c>
      <c r="E307" s="232" t="s">
        <v>1</v>
      </c>
      <c r="F307" s="233" t="s">
        <v>874</v>
      </c>
      <c r="G307" s="230"/>
      <c r="H307" s="234">
        <v>11.300000000000001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141</v>
      </c>
      <c r="AU307" s="240" t="s">
        <v>76</v>
      </c>
      <c r="AV307" s="12" t="s">
        <v>76</v>
      </c>
      <c r="AW307" s="12" t="s">
        <v>30</v>
      </c>
      <c r="AX307" s="12" t="s">
        <v>67</v>
      </c>
      <c r="AY307" s="240" t="s">
        <v>128</v>
      </c>
    </row>
    <row r="308" s="12" customFormat="1">
      <c r="B308" s="229"/>
      <c r="C308" s="230"/>
      <c r="D308" s="231" t="s">
        <v>141</v>
      </c>
      <c r="E308" s="232" t="s">
        <v>1</v>
      </c>
      <c r="F308" s="233" t="s">
        <v>875</v>
      </c>
      <c r="G308" s="230"/>
      <c r="H308" s="234">
        <v>4.7999999999999998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AT308" s="240" t="s">
        <v>141</v>
      </c>
      <c r="AU308" s="240" t="s">
        <v>76</v>
      </c>
      <c r="AV308" s="12" t="s">
        <v>76</v>
      </c>
      <c r="AW308" s="12" t="s">
        <v>30</v>
      </c>
      <c r="AX308" s="12" t="s">
        <v>67</v>
      </c>
      <c r="AY308" s="240" t="s">
        <v>128</v>
      </c>
    </row>
    <row r="309" s="13" customFormat="1">
      <c r="B309" s="241"/>
      <c r="C309" s="242"/>
      <c r="D309" s="231" t="s">
        <v>141</v>
      </c>
      <c r="E309" s="243" t="s">
        <v>1</v>
      </c>
      <c r="F309" s="244" t="s">
        <v>143</v>
      </c>
      <c r="G309" s="242"/>
      <c r="H309" s="245">
        <v>16.100000000000001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AT309" s="251" t="s">
        <v>141</v>
      </c>
      <c r="AU309" s="251" t="s">
        <v>76</v>
      </c>
      <c r="AV309" s="13" t="s">
        <v>139</v>
      </c>
      <c r="AW309" s="13" t="s">
        <v>30</v>
      </c>
      <c r="AX309" s="13" t="s">
        <v>74</v>
      </c>
      <c r="AY309" s="251" t="s">
        <v>128</v>
      </c>
    </row>
    <row r="310" s="1" customFormat="1" ht="16.5" customHeight="1">
      <c r="B310" s="38"/>
      <c r="C310" s="217" t="s">
        <v>385</v>
      </c>
      <c r="D310" s="217" t="s">
        <v>133</v>
      </c>
      <c r="E310" s="218" t="s">
        <v>386</v>
      </c>
      <c r="F310" s="219" t="s">
        <v>387</v>
      </c>
      <c r="G310" s="220" t="s">
        <v>231</v>
      </c>
      <c r="H310" s="221">
        <v>13.550000000000001</v>
      </c>
      <c r="I310" s="222"/>
      <c r="J310" s="223">
        <f>ROUND(I310*H310,2)</f>
        <v>0</v>
      </c>
      <c r="K310" s="219" t="s">
        <v>137</v>
      </c>
      <c r="L310" s="43"/>
      <c r="M310" s="224" t="s">
        <v>1</v>
      </c>
      <c r="N310" s="225" t="s">
        <v>38</v>
      </c>
      <c r="O310" s="79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AR310" s="17" t="s">
        <v>215</v>
      </c>
      <c r="AT310" s="17" t="s">
        <v>133</v>
      </c>
      <c r="AU310" s="17" t="s">
        <v>76</v>
      </c>
      <c r="AY310" s="17" t="s">
        <v>128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74</v>
      </c>
      <c r="BK310" s="228">
        <f>ROUND(I310*H310,2)</f>
        <v>0</v>
      </c>
      <c r="BL310" s="17" t="s">
        <v>215</v>
      </c>
      <c r="BM310" s="17" t="s">
        <v>388</v>
      </c>
    </row>
    <row r="311" s="1" customFormat="1" ht="16.5" customHeight="1">
      <c r="B311" s="38"/>
      <c r="C311" s="217" t="s">
        <v>389</v>
      </c>
      <c r="D311" s="217" t="s">
        <v>133</v>
      </c>
      <c r="E311" s="218" t="s">
        <v>390</v>
      </c>
      <c r="F311" s="219" t="s">
        <v>391</v>
      </c>
      <c r="G311" s="220" t="s">
        <v>231</v>
      </c>
      <c r="H311" s="221">
        <v>13.550000000000001</v>
      </c>
      <c r="I311" s="222"/>
      <c r="J311" s="223">
        <f>ROUND(I311*H311,2)</f>
        <v>0</v>
      </c>
      <c r="K311" s="219" t="s">
        <v>137</v>
      </c>
      <c r="L311" s="43"/>
      <c r="M311" s="224" t="s">
        <v>1</v>
      </c>
      <c r="N311" s="225" t="s">
        <v>38</v>
      </c>
      <c r="O311" s="79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AR311" s="17" t="s">
        <v>215</v>
      </c>
      <c r="AT311" s="17" t="s">
        <v>133</v>
      </c>
      <c r="AU311" s="17" t="s">
        <v>76</v>
      </c>
      <c r="AY311" s="17" t="s">
        <v>128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74</v>
      </c>
      <c r="BK311" s="228">
        <f>ROUND(I311*H311,2)</f>
        <v>0</v>
      </c>
      <c r="BL311" s="17" t="s">
        <v>215</v>
      </c>
      <c r="BM311" s="17" t="s">
        <v>392</v>
      </c>
    </row>
    <row r="312" s="11" customFormat="1" ht="22.8" customHeight="1">
      <c r="B312" s="201"/>
      <c r="C312" s="202"/>
      <c r="D312" s="203" t="s">
        <v>66</v>
      </c>
      <c r="E312" s="215" t="s">
        <v>393</v>
      </c>
      <c r="F312" s="215" t="s">
        <v>394</v>
      </c>
      <c r="G312" s="202"/>
      <c r="H312" s="202"/>
      <c r="I312" s="205"/>
      <c r="J312" s="216">
        <f>BK312</f>
        <v>0</v>
      </c>
      <c r="K312" s="202"/>
      <c r="L312" s="207"/>
      <c r="M312" s="208"/>
      <c r="N312" s="209"/>
      <c r="O312" s="209"/>
      <c r="P312" s="210">
        <f>SUM(P313:P405)</f>
        <v>0</v>
      </c>
      <c r="Q312" s="209"/>
      <c r="R312" s="210">
        <f>SUM(R313:R405)</f>
        <v>6.0236880000000008</v>
      </c>
      <c r="S312" s="209"/>
      <c r="T312" s="211">
        <f>SUM(T313:T405)</f>
        <v>1.227007</v>
      </c>
      <c r="AR312" s="212" t="s">
        <v>76</v>
      </c>
      <c r="AT312" s="213" t="s">
        <v>66</v>
      </c>
      <c r="AU312" s="213" t="s">
        <v>74</v>
      </c>
      <c r="AY312" s="212" t="s">
        <v>128</v>
      </c>
      <c r="BK312" s="214">
        <f>SUM(BK313:BK405)</f>
        <v>0</v>
      </c>
    </row>
    <row r="313" s="1" customFormat="1" ht="16.5" customHeight="1">
      <c r="B313" s="38"/>
      <c r="C313" s="217" t="s">
        <v>395</v>
      </c>
      <c r="D313" s="217" t="s">
        <v>133</v>
      </c>
      <c r="E313" s="218" t="s">
        <v>396</v>
      </c>
      <c r="F313" s="219" t="s">
        <v>397</v>
      </c>
      <c r="G313" s="220" t="s">
        <v>151</v>
      </c>
      <c r="H313" s="221">
        <v>71.5</v>
      </c>
      <c r="I313" s="222"/>
      <c r="J313" s="223">
        <f>ROUND(I313*H313,2)</f>
        <v>0</v>
      </c>
      <c r="K313" s="219" t="s">
        <v>137</v>
      </c>
      <c r="L313" s="43"/>
      <c r="M313" s="224" t="s">
        <v>1</v>
      </c>
      <c r="N313" s="225" t="s">
        <v>38</v>
      </c>
      <c r="O313" s="79"/>
      <c r="P313" s="226">
        <f>O313*H313</f>
        <v>0</v>
      </c>
      <c r="Q313" s="226">
        <v>0</v>
      </c>
      <c r="R313" s="226">
        <f>Q313*H313</f>
        <v>0</v>
      </c>
      <c r="S313" s="226">
        <v>0.0017600000000000001</v>
      </c>
      <c r="T313" s="227">
        <f>S313*H313</f>
        <v>0.12584000000000001</v>
      </c>
      <c r="AR313" s="17" t="s">
        <v>215</v>
      </c>
      <c r="AT313" s="17" t="s">
        <v>133</v>
      </c>
      <c r="AU313" s="17" t="s">
        <v>76</v>
      </c>
      <c r="AY313" s="17" t="s">
        <v>128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74</v>
      </c>
      <c r="BK313" s="228">
        <f>ROUND(I313*H313,2)</f>
        <v>0</v>
      </c>
      <c r="BL313" s="17" t="s">
        <v>215</v>
      </c>
      <c r="BM313" s="17" t="s">
        <v>876</v>
      </c>
    </row>
    <row r="314" s="12" customFormat="1">
      <c r="B314" s="229"/>
      <c r="C314" s="230"/>
      <c r="D314" s="231" t="s">
        <v>141</v>
      </c>
      <c r="E314" s="232" t="s">
        <v>1</v>
      </c>
      <c r="F314" s="233" t="s">
        <v>877</v>
      </c>
      <c r="G314" s="230"/>
      <c r="H314" s="234">
        <v>71.5</v>
      </c>
      <c r="I314" s="235"/>
      <c r="J314" s="230"/>
      <c r="K314" s="230"/>
      <c r="L314" s="236"/>
      <c r="M314" s="237"/>
      <c r="N314" s="238"/>
      <c r="O314" s="238"/>
      <c r="P314" s="238"/>
      <c r="Q314" s="238"/>
      <c r="R314" s="238"/>
      <c r="S314" s="238"/>
      <c r="T314" s="239"/>
      <c r="AT314" s="240" t="s">
        <v>141</v>
      </c>
      <c r="AU314" s="240" t="s">
        <v>76</v>
      </c>
      <c r="AV314" s="12" t="s">
        <v>76</v>
      </c>
      <c r="AW314" s="12" t="s">
        <v>30</v>
      </c>
      <c r="AX314" s="12" t="s">
        <v>67</v>
      </c>
      <c r="AY314" s="240" t="s">
        <v>128</v>
      </c>
    </row>
    <row r="315" s="13" customFormat="1">
      <c r="B315" s="241"/>
      <c r="C315" s="242"/>
      <c r="D315" s="231" t="s">
        <v>141</v>
      </c>
      <c r="E315" s="243" t="s">
        <v>1</v>
      </c>
      <c r="F315" s="244" t="s">
        <v>143</v>
      </c>
      <c r="G315" s="242"/>
      <c r="H315" s="245">
        <v>71.5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AT315" s="251" t="s">
        <v>141</v>
      </c>
      <c r="AU315" s="251" t="s">
        <v>76</v>
      </c>
      <c r="AV315" s="13" t="s">
        <v>139</v>
      </c>
      <c r="AW315" s="13" t="s">
        <v>30</v>
      </c>
      <c r="AX315" s="13" t="s">
        <v>74</v>
      </c>
      <c r="AY315" s="251" t="s">
        <v>128</v>
      </c>
    </row>
    <row r="316" s="1" customFormat="1" ht="16.5" customHeight="1">
      <c r="B316" s="38"/>
      <c r="C316" s="217" t="s">
        <v>400</v>
      </c>
      <c r="D316" s="217" t="s">
        <v>133</v>
      </c>
      <c r="E316" s="218" t="s">
        <v>401</v>
      </c>
      <c r="F316" s="219" t="s">
        <v>402</v>
      </c>
      <c r="G316" s="220" t="s">
        <v>151</v>
      </c>
      <c r="H316" s="221">
        <v>13.5</v>
      </c>
      <c r="I316" s="222"/>
      <c r="J316" s="223">
        <f>ROUND(I316*H316,2)</f>
        <v>0</v>
      </c>
      <c r="K316" s="219" t="s">
        <v>137</v>
      </c>
      <c r="L316" s="43"/>
      <c r="M316" s="224" t="s">
        <v>1</v>
      </c>
      <c r="N316" s="225" t="s">
        <v>38</v>
      </c>
      <c r="O316" s="79"/>
      <c r="P316" s="226">
        <f>O316*H316</f>
        <v>0</v>
      </c>
      <c r="Q316" s="226">
        <v>0</v>
      </c>
      <c r="R316" s="226">
        <f>Q316*H316</f>
        <v>0</v>
      </c>
      <c r="S316" s="226">
        <v>0.00348</v>
      </c>
      <c r="T316" s="227">
        <f>S316*H316</f>
        <v>0.046980000000000001</v>
      </c>
      <c r="AR316" s="17" t="s">
        <v>215</v>
      </c>
      <c r="AT316" s="17" t="s">
        <v>133</v>
      </c>
      <c r="AU316" s="17" t="s">
        <v>76</v>
      </c>
      <c r="AY316" s="17" t="s">
        <v>128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74</v>
      </c>
      <c r="BK316" s="228">
        <f>ROUND(I316*H316,2)</f>
        <v>0</v>
      </c>
      <c r="BL316" s="17" t="s">
        <v>215</v>
      </c>
      <c r="BM316" s="17" t="s">
        <v>878</v>
      </c>
    </row>
    <row r="317" s="12" customFormat="1">
      <c r="B317" s="229"/>
      <c r="C317" s="230"/>
      <c r="D317" s="231" t="s">
        <v>141</v>
      </c>
      <c r="E317" s="232" t="s">
        <v>1</v>
      </c>
      <c r="F317" s="233" t="s">
        <v>879</v>
      </c>
      <c r="G317" s="230"/>
      <c r="H317" s="234">
        <v>13.5</v>
      </c>
      <c r="I317" s="235"/>
      <c r="J317" s="230"/>
      <c r="K317" s="230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141</v>
      </c>
      <c r="AU317" s="240" t="s">
        <v>76</v>
      </c>
      <c r="AV317" s="12" t="s">
        <v>76</v>
      </c>
      <c r="AW317" s="12" t="s">
        <v>30</v>
      </c>
      <c r="AX317" s="12" t="s">
        <v>67</v>
      </c>
      <c r="AY317" s="240" t="s">
        <v>128</v>
      </c>
    </row>
    <row r="318" s="13" customFormat="1">
      <c r="B318" s="241"/>
      <c r="C318" s="242"/>
      <c r="D318" s="231" t="s">
        <v>141</v>
      </c>
      <c r="E318" s="243" t="s">
        <v>1</v>
      </c>
      <c r="F318" s="244" t="s">
        <v>143</v>
      </c>
      <c r="G318" s="242"/>
      <c r="H318" s="245">
        <v>13.5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AT318" s="251" t="s">
        <v>141</v>
      </c>
      <c r="AU318" s="251" t="s">
        <v>76</v>
      </c>
      <c r="AV318" s="13" t="s">
        <v>139</v>
      </c>
      <c r="AW318" s="13" t="s">
        <v>30</v>
      </c>
      <c r="AX318" s="13" t="s">
        <v>74</v>
      </c>
      <c r="AY318" s="251" t="s">
        <v>128</v>
      </c>
    </row>
    <row r="319" s="1" customFormat="1" ht="16.5" customHeight="1">
      <c r="B319" s="38"/>
      <c r="C319" s="217" t="s">
        <v>405</v>
      </c>
      <c r="D319" s="217" t="s">
        <v>133</v>
      </c>
      <c r="E319" s="218" t="s">
        <v>406</v>
      </c>
      <c r="F319" s="219" t="s">
        <v>407</v>
      </c>
      <c r="G319" s="220" t="s">
        <v>202</v>
      </c>
      <c r="H319" s="221">
        <v>7</v>
      </c>
      <c r="I319" s="222"/>
      <c r="J319" s="223">
        <f>ROUND(I319*H319,2)</f>
        <v>0</v>
      </c>
      <c r="K319" s="219" t="s">
        <v>137</v>
      </c>
      <c r="L319" s="43"/>
      <c r="M319" s="224" t="s">
        <v>1</v>
      </c>
      <c r="N319" s="225" t="s">
        <v>38</v>
      </c>
      <c r="O319" s="79"/>
      <c r="P319" s="226">
        <f>O319*H319</f>
        <v>0</v>
      </c>
      <c r="Q319" s="226">
        <v>0</v>
      </c>
      <c r="R319" s="226">
        <f>Q319*H319</f>
        <v>0</v>
      </c>
      <c r="S319" s="226">
        <v>0.0090600000000000003</v>
      </c>
      <c r="T319" s="227">
        <f>S319*H319</f>
        <v>0.063420000000000004</v>
      </c>
      <c r="AR319" s="17" t="s">
        <v>215</v>
      </c>
      <c r="AT319" s="17" t="s">
        <v>133</v>
      </c>
      <c r="AU319" s="17" t="s">
        <v>76</v>
      </c>
      <c r="AY319" s="17" t="s">
        <v>128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74</v>
      </c>
      <c r="BK319" s="228">
        <f>ROUND(I319*H319,2)</f>
        <v>0</v>
      </c>
      <c r="BL319" s="17" t="s">
        <v>215</v>
      </c>
      <c r="BM319" s="17" t="s">
        <v>880</v>
      </c>
    </row>
    <row r="320" s="12" customFormat="1">
      <c r="B320" s="229"/>
      <c r="C320" s="230"/>
      <c r="D320" s="231" t="s">
        <v>141</v>
      </c>
      <c r="E320" s="232" t="s">
        <v>1</v>
      </c>
      <c r="F320" s="233" t="s">
        <v>173</v>
      </c>
      <c r="G320" s="230"/>
      <c r="H320" s="234">
        <v>7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AT320" s="240" t="s">
        <v>141</v>
      </c>
      <c r="AU320" s="240" t="s">
        <v>76</v>
      </c>
      <c r="AV320" s="12" t="s">
        <v>76</v>
      </c>
      <c r="AW320" s="12" t="s">
        <v>30</v>
      </c>
      <c r="AX320" s="12" t="s">
        <v>67</v>
      </c>
      <c r="AY320" s="240" t="s">
        <v>128</v>
      </c>
    </row>
    <row r="321" s="13" customFormat="1">
      <c r="B321" s="241"/>
      <c r="C321" s="242"/>
      <c r="D321" s="231" t="s">
        <v>141</v>
      </c>
      <c r="E321" s="243" t="s">
        <v>1</v>
      </c>
      <c r="F321" s="244" t="s">
        <v>143</v>
      </c>
      <c r="G321" s="242"/>
      <c r="H321" s="245">
        <v>7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AT321" s="251" t="s">
        <v>141</v>
      </c>
      <c r="AU321" s="251" t="s">
        <v>76</v>
      </c>
      <c r="AV321" s="13" t="s">
        <v>139</v>
      </c>
      <c r="AW321" s="13" t="s">
        <v>30</v>
      </c>
      <c r="AX321" s="13" t="s">
        <v>74</v>
      </c>
      <c r="AY321" s="251" t="s">
        <v>128</v>
      </c>
    </row>
    <row r="322" s="1" customFormat="1" ht="16.5" customHeight="1">
      <c r="B322" s="38"/>
      <c r="C322" s="217" t="s">
        <v>409</v>
      </c>
      <c r="D322" s="217" t="s">
        <v>133</v>
      </c>
      <c r="E322" s="218" t="s">
        <v>410</v>
      </c>
      <c r="F322" s="219" t="s">
        <v>411</v>
      </c>
      <c r="G322" s="220" t="s">
        <v>151</v>
      </c>
      <c r="H322" s="221">
        <v>62</v>
      </c>
      <c r="I322" s="222"/>
      <c r="J322" s="223">
        <f>ROUND(I322*H322,2)</f>
        <v>0</v>
      </c>
      <c r="K322" s="219" t="s">
        <v>137</v>
      </c>
      <c r="L322" s="43"/>
      <c r="M322" s="224" t="s">
        <v>1</v>
      </c>
      <c r="N322" s="225" t="s">
        <v>38</v>
      </c>
      <c r="O322" s="79"/>
      <c r="P322" s="226">
        <f>O322*H322</f>
        <v>0</v>
      </c>
      <c r="Q322" s="226">
        <v>0</v>
      </c>
      <c r="R322" s="226">
        <f>Q322*H322</f>
        <v>0</v>
      </c>
      <c r="S322" s="226">
        <v>0.002</v>
      </c>
      <c r="T322" s="227">
        <f>S322*H322</f>
        <v>0.124</v>
      </c>
      <c r="AR322" s="17" t="s">
        <v>215</v>
      </c>
      <c r="AT322" s="17" t="s">
        <v>133</v>
      </c>
      <c r="AU322" s="17" t="s">
        <v>76</v>
      </c>
      <c r="AY322" s="17" t="s">
        <v>128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74</v>
      </c>
      <c r="BK322" s="228">
        <f>ROUND(I322*H322,2)</f>
        <v>0</v>
      </c>
      <c r="BL322" s="17" t="s">
        <v>215</v>
      </c>
      <c r="BM322" s="17" t="s">
        <v>881</v>
      </c>
    </row>
    <row r="323" s="12" customFormat="1">
      <c r="B323" s="229"/>
      <c r="C323" s="230"/>
      <c r="D323" s="231" t="s">
        <v>141</v>
      </c>
      <c r="E323" s="232" t="s">
        <v>1</v>
      </c>
      <c r="F323" s="233" t="s">
        <v>882</v>
      </c>
      <c r="G323" s="230"/>
      <c r="H323" s="234">
        <v>62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AT323" s="240" t="s">
        <v>141</v>
      </c>
      <c r="AU323" s="240" t="s">
        <v>76</v>
      </c>
      <c r="AV323" s="12" t="s">
        <v>76</v>
      </c>
      <c r="AW323" s="12" t="s">
        <v>30</v>
      </c>
      <c r="AX323" s="12" t="s">
        <v>67</v>
      </c>
      <c r="AY323" s="240" t="s">
        <v>128</v>
      </c>
    </row>
    <row r="324" s="13" customFormat="1">
      <c r="B324" s="241"/>
      <c r="C324" s="242"/>
      <c r="D324" s="231" t="s">
        <v>141</v>
      </c>
      <c r="E324" s="243" t="s">
        <v>1</v>
      </c>
      <c r="F324" s="244" t="s">
        <v>143</v>
      </c>
      <c r="G324" s="242"/>
      <c r="H324" s="245">
        <v>62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AT324" s="251" t="s">
        <v>141</v>
      </c>
      <c r="AU324" s="251" t="s">
        <v>76</v>
      </c>
      <c r="AV324" s="13" t="s">
        <v>139</v>
      </c>
      <c r="AW324" s="13" t="s">
        <v>30</v>
      </c>
      <c r="AX324" s="13" t="s">
        <v>74</v>
      </c>
      <c r="AY324" s="251" t="s">
        <v>128</v>
      </c>
    </row>
    <row r="325" s="1" customFormat="1" ht="16.5" customHeight="1">
      <c r="B325" s="38"/>
      <c r="C325" s="217" t="s">
        <v>414</v>
      </c>
      <c r="D325" s="217" t="s">
        <v>133</v>
      </c>
      <c r="E325" s="218" t="s">
        <v>415</v>
      </c>
      <c r="F325" s="219" t="s">
        <v>416</v>
      </c>
      <c r="G325" s="220" t="s">
        <v>151</v>
      </c>
      <c r="H325" s="221">
        <v>57.700000000000003</v>
      </c>
      <c r="I325" s="222"/>
      <c r="J325" s="223">
        <f>ROUND(I325*H325,2)</f>
        <v>0</v>
      </c>
      <c r="K325" s="219" t="s">
        <v>137</v>
      </c>
      <c r="L325" s="43"/>
      <c r="M325" s="224" t="s">
        <v>1</v>
      </c>
      <c r="N325" s="225" t="s">
        <v>38</v>
      </c>
      <c r="O325" s="79"/>
      <c r="P325" s="226">
        <f>O325*H325</f>
        <v>0</v>
      </c>
      <c r="Q325" s="226">
        <v>0</v>
      </c>
      <c r="R325" s="226">
        <f>Q325*H325</f>
        <v>0</v>
      </c>
      <c r="S325" s="226">
        <v>0.00191</v>
      </c>
      <c r="T325" s="227">
        <f>S325*H325</f>
        <v>0.11020700000000001</v>
      </c>
      <c r="AR325" s="17" t="s">
        <v>215</v>
      </c>
      <c r="AT325" s="17" t="s">
        <v>133</v>
      </c>
      <c r="AU325" s="17" t="s">
        <v>76</v>
      </c>
      <c r="AY325" s="17" t="s">
        <v>128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74</v>
      </c>
      <c r="BK325" s="228">
        <f>ROUND(I325*H325,2)</f>
        <v>0</v>
      </c>
      <c r="BL325" s="17" t="s">
        <v>215</v>
      </c>
      <c r="BM325" s="17" t="s">
        <v>883</v>
      </c>
    </row>
    <row r="326" s="12" customFormat="1">
      <c r="B326" s="229"/>
      <c r="C326" s="230"/>
      <c r="D326" s="231" t="s">
        <v>141</v>
      </c>
      <c r="E326" s="232" t="s">
        <v>1</v>
      </c>
      <c r="F326" s="233" t="s">
        <v>884</v>
      </c>
      <c r="G326" s="230"/>
      <c r="H326" s="234">
        <v>57.700000000000003</v>
      </c>
      <c r="I326" s="235"/>
      <c r="J326" s="230"/>
      <c r="K326" s="230"/>
      <c r="L326" s="236"/>
      <c r="M326" s="237"/>
      <c r="N326" s="238"/>
      <c r="O326" s="238"/>
      <c r="P326" s="238"/>
      <c r="Q326" s="238"/>
      <c r="R326" s="238"/>
      <c r="S326" s="238"/>
      <c r="T326" s="239"/>
      <c r="AT326" s="240" t="s">
        <v>141</v>
      </c>
      <c r="AU326" s="240" t="s">
        <v>76</v>
      </c>
      <c r="AV326" s="12" t="s">
        <v>76</v>
      </c>
      <c r="AW326" s="12" t="s">
        <v>30</v>
      </c>
      <c r="AX326" s="12" t="s">
        <v>67</v>
      </c>
      <c r="AY326" s="240" t="s">
        <v>128</v>
      </c>
    </row>
    <row r="327" s="13" customFormat="1">
      <c r="B327" s="241"/>
      <c r="C327" s="242"/>
      <c r="D327" s="231" t="s">
        <v>141</v>
      </c>
      <c r="E327" s="243" t="s">
        <v>1</v>
      </c>
      <c r="F327" s="244" t="s">
        <v>143</v>
      </c>
      <c r="G327" s="242"/>
      <c r="H327" s="245">
        <v>57.700000000000003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AT327" s="251" t="s">
        <v>141</v>
      </c>
      <c r="AU327" s="251" t="s">
        <v>76</v>
      </c>
      <c r="AV327" s="13" t="s">
        <v>139</v>
      </c>
      <c r="AW327" s="13" t="s">
        <v>30</v>
      </c>
      <c r="AX327" s="13" t="s">
        <v>74</v>
      </c>
      <c r="AY327" s="251" t="s">
        <v>128</v>
      </c>
    </row>
    <row r="328" s="1" customFormat="1" ht="16.5" customHeight="1">
      <c r="B328" s="38"/>
      <c r="C328" s="217" t="s">
        <v>419</v>
      </c>
      <c r="D328" s="217" t="s">
        <v>133</v>
      </c>
      <c r="E328" s="218" t="s">
        <v>420</v>
      </c>
      <c r="F328" s="219" t="s">
        <v>421</v>
      </c>
      <c r="G328" s="220" t="s">
        <v>151</v>
      </c>
      <c r="H328" s="221">
        <v>66</v>
      </c>
      <c r="I328" s="222"/>
      <c r="J328" s="223">
        <f>ROUND(I328*H328,2)</f>
        <v>0</v>
      </c>
      <c r="K328" s="219" t="s">
        <v>137</v>
      </c>
      <c r="L328" s="43"/>
      <c r="M328" s="224" t="s">
        <v>1</v>
      </c>
      <c r="N328" s="225" t="s">
        <v>38</v>
      </c>
      <c r="O328" s="79"/>
      <c r="P328" s="226">
        <f>O328*H328</f>
        <v>0</v>
      </c>
      <c r="Q328" s="226">
        <v>0</v>
      </c>
      <c r="R328" s="226">
        <f>Q328*H328</f>
        <v>0</v>
      </c>
      <c r="S328" s="226">
        <v>0.00175</v>
      </c>
      <c r="T328" s="227">
        <f>S328*H328</f>
        <v>0.11550000000000001</v>
      </c>
      <c r="AR328" s="17" t="s">
        <v>215</v>
      </c>
      <c r="AT328" s="17" t="s">
        <v>133</v>
      </c>
      <c r="AU328" s="17" t="s">
        <v>76</v>
      </c>
      <c r="AY328" s="17" t="s">
        <v>128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74</v>
      </c>
      <c r="BK328" s="228">
        <f>ROUND(I328*H328,2)</f>
        <v>0</v>
      </c>
      <c r="BL328" s="17" t="s">
        <v>215</v>
      </c>
      <c r="BM328" s="17" t="s">
        <v>885</v>
      </c>
    </row>
    <row r="329" s="12" customFormat="1">
      <c r="B329" s="229"/>
      <c r="C329" s="230"/>
      <c r="D329" s="231" t="s">
        <v>141</v>
      </c>
      <c r="E329" s="232" t="s">
        <v>1</v>
      </c>
      <c r="F329" s="233" t="s">
        <v>886</v>
      </c>
      <c r="G329" s="230"/>
      <c r="H329" s="234">
        <v>66</v>
      </c>
      <c r="I329" s="235"/>
      <c r="J329" s="230"/>
      <c r="K329" s="230"/>
      <c r="L329" s="236"/>
      <c r="M329" s="237"/>
      <c r="N329" s="238"/>
      <c r="O329" s="238"/>
      <c r="P329" s="238"/>
      <c r="Q329" s="238"/>
      <c r="R329" s="238"/>
      <c r="S329" s="238"/>
      <c r="T329" s="239"/>
      <c r="AT329" s="240" t="s">
        <v>141</v>
      </c>
      <c r="AU329" s="240" t="s">
        <v>76</v>
      </c>
      <c r="AV329" s="12" t="s">
        <v>76</v>
      </c>
      <c r="AW329" s="12" t="s">
        <v>30</v>
      </c>
      <c r="AX329" s="12" t="s">
        <v>74</v>
      </c>
      <c r="AY329" s="240" t="s">
        <v>128</v>
      </c>
    </row>
    <row r="330" s="1" customFormat="1" ht="16.5" customHeight="1">
      <c r="B330" s="38"/>
      <c r="C330" s="217" t="s">
        <v>424</v>
      </c>
      <c r="D330" s="217" t="s">
        <v>133</v>
      </c>
      <c r="E330" s="218" t="s">
        <v>431</v>
      </c>
      <c r="F330" s="219" t="s">
        <v>432</v>
      </c>
      <c r="G330" s="220" t="s">
        <v>151</v>
      </c>
      <c r="H330" s="221">
        <v>35.5</v>
      </c>
      <c r="I330" s="222"/>
      <c r="J330" s="223">
        <f>ROUND(I330*H330,2)</f>
        <v>0</v>
      </c>
      <c r="K330" s="219" t="s">
        <v>137</v>
      </c>
      <c r="L330" s="43"/>
      <c r="M330" s="224" t="s">
        <v>1</v>
      </c>
      <c r="N330" s="225" t="s">
        <v>38</v>
      </c>
      <c r="O330" s="79"/>
      <c r="P330" s="226">
        <f>O330*H330</f>
        <v>0</v>
      </c>
      <c r="Q330" s="226">
        <v>0</v>
      </c>
      <c r="R330" s="226">
        <f>Q330*H330</f>
        <v>0</v>
      </c>
      <c r="S330" s="226">
        <v>0.0025999999999999999</v>
      </c>
      <c r="T330" s="227">
        <f>S330*H330</f>
        <v>0.092299999999999993</v>
      </c>
      <c r="AR330" s="17" t="s">
        <v>215</v>
      </c>
      <c r="AT330" s="17" t="s">
        <v>133</v>
      </c>
      <c r="AU330" s="17" t="s">
        <v>76</v>
      </c>
      <c r="AY330" s="17" t="s">
        <v>128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74</v>
      </c>
      <c r="BK330" s="228">
        <f>ROUND(I330*H330,2)</f>
        <v>0</v>
      </c>
      <c r="BL330" s="17" t="s">
        <v>215</v>
      </c>
      <c r="BM330" s="17" t="s">
        <v>887</v>
      </c>
    </row>
    <row r="331" s="12" customFormat="1">
      <c r="B331" s="229"/>
      <c r="C331" s="230"/>
      <c r="D331" s="231" t="s">
        <v>141</v>
      </c>
      <c r="E331" s="232" t="s">
        <v>1</v>
      </c>
      <c r="F331" s="233" t="s">
        <v>888</v>
      </c>
      <c r="G331" s="230"/>
      <c r="H331" s="234">
        <v>35.5</v>
      </c>
      <c r="I331" s="235"/>
      <c r="J331" s="230"/>
      <c r="K331" s="230"/>
      <c r="L331" s="236"/>
      <c r="M331" s="237"/>
      <c r="N331" s="238"/>
      <c r="O331" s="238"/>
      <c r="P331" s="238"/>
      <c r="Q331" s="238"/>
      <c r="R331" s="238"/>
      <c r="S331" s="238"/>
      <c r="T331" s="239"/>
      <c r="AT331" s="240" t="s">
        <v>141</v>
      </c>
      <c r="AU331" s="240" t="s">
        <v>76</v>
      </c>
      <c r="AV331" s="12" t="s">
        <v>76</v>
      </c>
      <c r="AW331" s="12" t="s">
        <v>30</v>
      </c>
      <c r="AX331" s="12" t="s">
        <v>67</v>
      </c>
      <c r="AY331" s="240" t="s">
        <v>128</v>
      </c>
    </row>
    <row r="332" s="13" customFormat="1">
      <c r="B332" s="241"/>
      <c r="C332" s="242"/>
      <c r="D332" s="231" t="s">
        <v>141</v>
      </c>
      <c r="E332" s="243" t="s">
        <v>1</v>
      </c>
      <c r="F332" s="244" t="s">
        <v>143</v>
      </c>
      <c r="G332" s="242"/>
      <c r="H332" s="245">
        <v>35.5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AT332" s="251" t="s">
        <v>141</v>
      </c>
      <c r="AU332" s="251" t="s">
        <v>76</v>
      </c>
      <c r="AV332" s="13" t="s">
        <v>139</v>
      </c>
      <c r="AW332" s="13" t="s">
        <v>30</v>
      </c>
      <c r="AX332" s="13" t="s">
        <v>74</v>
      </c>
      <c r="AY332" s="251" t="s">
        <v>128</v>
      </c>
    </row>
    <row r="333" s="1" customFormat="1" ht="16.5" customHeight="1">
      <c r="B333" s="38"/>
      <c r="C333" s="217" t="s">
        <v>430</v>
      </c>
      <c r="D333" s="217" t="s">
        <v>133</v>
      </c>
      <c r="E333" s="218" t="s">
        <v>436</v>
      </c>
      <c r="F333" s="219" t="s">
        <v>437</v>
      </c>
      <c r="G333" s="220" t="s">
        <v>151</v>
      </c>
      <c r="H333" s="221">
        <v>36</v>
      </c>
      <c r="I333" s="222"/>
      <c r="J333" s="223">
        <f>ROUND(I333*H333,2)</f>
        <v>0</v>
      </c>
      <c r="K333" s="219" t="s">
        <v>137</v>
      </c>
      <c r="L333" s="43"/>
      <c r="M333" s="224" t="s">
        <v>1</v>
      </c>
      <c r="N333" s="225" t="s">
        <v>38</v>
      </c>
      <c r="O333" s="79"/>
      <c r="P333" s="226">
        <f>O333*H333</f>
        <v>0</v>
      </c>
      <c r="Q333" s="226">
        <v>0</v>
      </c>
      <c r="R333" s="226">
        <f>Q333*H333</f>
        <v>0</v>
      </c>
      <c r="S333" s="226">
        <v>0.0060499999999999998</v>
      </c>
      <c r="T333" s="227">
        <f>S333*H333</f>
        <v>0.21779999999999999</v>
      </c>
      <c r="AR333" s="17" t="s">
        <v>215</v>
      </c>
      <c r="AT333" s="17" t="s">
        <v>133</v>
      </c>
      <c r="AU333" s="17" t="s">
        <v>76</v>
      </c>
      <c r="AY333" s="17" t="s">
        <v>128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74</v>
      </c>
      <c r="BK333" s="228">
        <f>ROUND(I333*H333,2)</f>
        <v>0</v>
      </c>
      <c r="BL333" s="17" t="s">
        <v>215</v>
      </c>
      <c r="BM333" s="17" t="s">
        <v>889</v>
      </c>
    </row>
    <row r="334" s="12" customFormat="1">
      <c r="B334" s="229"/>
      <c r="C334" s="230"/>
      <c r="D334" s="231" t="s">
        <v>141</v>
      </c>
      <c r="E334" s="232" t="s">
        <v>1</v>
      </c>
      <c r="F334" s="233" t="s">
        <v>339</v>
      </c>
      <c r="G334" s="230"/>
      <c r="H334" s="234">
        <v>36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141</v>
      </c>
      <c r="AU334" s="240" t="s">
        <v>76</v>
      </c>
      <c r="AV334" s="12" t="s">
        <v>76</v>
      </c>
      <c r="AW334" s="12" t="s">
        <v>30</v>
      </c>
      <c r="AX334" s="12" t="s">
        <v>74</v>
      </c>
      <c r="AY334" s="240" t="s">
        <v>128</v>
      </c>
    </row>
    <row r="335" s="1" customFormat="1" ht="16.5" customHeight="1">
      <c r="B335" s="38"/>
      <c r="C335" s="217" t="s">
        <v>435</v>
      </c>
      <c r="D335" s="217" t="s">
        <v>133</v>
      </c>
      <c r="E335" s="218" t="s">
        <v>440</v>
      </c>
      <c r="F335" s="219" t="s">
        <v>441</v>
      </c>
      <c r="G335" s="220" t="s">
        <v>151</v>
      </c>
      <c r="H335" s="221">
        <v>84</v>
      </c>
      <c r="I335" s="222"/>
      <c r="J335" s="223">
        <f>ROUND(I335*H335,2)</f>
        <v>0</v>
      </c>
      <c r="K335" s="219" t="s">
        <v>137</v>
      </c>
      <c r="L335" s="43"/>
      <c r="M335" s="224" t="s">
        <v>1</v>
      </c>
      <c r="N335" s="225" t="s">
        <v>38</v>
      </c>
      <c r="O335" s="79"/>
      <c r="P335" s="226">
        <f>O335*H335</f>
        <v>0</v>
      </c>
      <c r="Q335" s="226">
        <v>0</v>
      </c>
      <c r="R335" s="226">
        <f>Q335*H335</f>
        <v>0</v>
      </c>
      <c r="S335" s="226">
        <v>0.0039399999999999999</v>
      </c>
      <c r="T335" s="227">
        <f>S335*H335</f>
        <v>0.33095999999999998</v>
      </c>
      <c r="AR335" s="17" t="s">
        <v>215</v>
      </c>
      <c r="AT335" s="17" t="s">
        <v>133</v>
      </c>
      <c r="AU335" s="17" t="s">
        <v>76</v>
      </c>
      <c r="AY335" s="17" t="s">
        <v>128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74</v>
      </c>
      <c r="BK335" s="228">
        <f>ROUND(I335*H335,2)</f>
        <v>0</v>
      </c>
      <c r="BL335" s="17" t="s">
        <v>215</v>
      </c>
      <c r="BM335" s="17" t="s">
        <v>890</v>
      </c>
    </row>
    <row r="336" s="12" customFormat="1">
      <c r="B336" s="229"/>
      <c r="C336" s="230"/>
      <c r="D336" s="231" t="s">
        <v>141</v>
      </c>
      <c r="E336" s="232" t="s">
        <v>1</v>
      </c>
      <c r="F336" s="233" t="s">
        <v>891</v>
      </c>
      <c r="G336" s="230"/>
      <c r="H336" s="234">
        <v>84</v>
      </c>
      <c r="I336" s="235"/>
      <c r="J336" s="230"/>
      <c r="K336" s="230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141</v>
      </c>
      <c r="AU336" s="240" t="s">
        <v>76</v>
      </c>
      <c r="AV336" s="12" t="s">
        <v>76</v>
      </c>
      <c r="AW336" s="12" t="s">
        <v>30</v>
      </c>
      <c r="AX336" s="12" t="s">
        <v>67</v>
      </c>
      <c r="AY336" s="240" t="s">
        <v>128</v>
      </c>
    </row>
    <row r="337" s="13" customFormat="1">
      <c r="B337" s="241"/>
      <c r="C337" s="242"/>
      <c r="D337" s="231" t="s">
        <v>141</v>
      </c>
      <c r="E337" s="243" t="s">
        <v>1</v>
      </c>
      <c r="F337" s="244" t="s">
        <v>143</v>
      </c>
      <c r="G337" s="242"/>
      <c r="H337" s="245">
        <v>84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AT337" s="251" t="s">
        <v>141</v>
      </c>
      <c r="AU337" s="251" t="s">
        <v>76</v>
      </c>
      <c r="AV337" s="13" t="s">
        <v>139</v>
      </c>
      <c r="AW337" s="13" t="s">
        <v>30</v>
      </c>
      <c r="AX337" s="13" t="s">
        <v>74</v>
      </c>
      <c r="AY337" s="251" t="s">
        <v>128</v>
      </c>
    </row>
    <row r="338" s="1" customFormat="1" ht="22.5" customHeight="1">
      <c r="B338" s="38"/>
      <c r="C338" s="217" t="s">
        <v>439</v>
      </c>
      <c r="D338" s="217" t="s">
        <v>133</v>
      </c>
      <c r="E338" s="218" t="s">
        <v>445</v>
      </c>
      <c r="F338" s="219" t="s">
        <v>446</v>
      </c>
      <c r="G338" s="220" t="s">
        <v>136</v>
      </c>
      <c r="H338" s="221">
        <v>712</v>
      </c>
      <c r="I338" s="222"/>
      <c r="J338" s="223">
        <f>ROUND(I338*H338,2)</f>
        <v>0</v>
      </c>
      <c r="K338" s="219" t="s">
        <v>152</v>
      </c>
      <c r="L338" s="43"/>
      <c r="M338" s="224" t="s">
        <v>1</v>
      </c>
      <c r="N338" s="225" t="s">
        <v>38</v>
      </c>
      <c r="O338" s="79"/>
      <c r="P338" s="226">
        <f>O338*H338</f>
        <v>0</v>
      </c>
      <c r="Q338" s="226">
        <v>0.0057099999999999998</v>
      </c>
      <c r="R338" s="226">
        <f>Q338*H338</f>
        <v>4.0655200000000002</v>
      </c>
      <c r="S338" s="226">
        <v>0</v>
      </c>
      <c r="T338" s="227">
        <f>S338*H338</f>
        <v>0</v>
      </c>
      <c r="AR338" s="17" t="s">
        <v>215</v>
      </c>
      <c r="AT338" s="17" t="s">
        <v>133</v>
      </c>
      <c r="AU338" s="17" t="s">
        <v>76</v>
      </c>
      <c r="AY338" s="17" t="s">
        <v>128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74</v>
      </c>
      <c r="BK338" s="228">
        <f>ROUND(I338*H338,2)</f>
        <v>0</v>
      </c>
      <c r="BL338" s="17" t="s">
        <v>215</v>
      </c>
      <c r="BM338" s="17" t="s">
        <v>892</v>
      </c>
    </row>
    <row r="339" s="12" customFormat="1">
      <c r="B339" s="229"/>
      <c r="C339" s="230"/>
      <c r="D339" s="231" t="s">
        <v>141</v>
      </c>
      <c r="E339" s="232" t="s">
        <v>1</v>
      </c>
      <c r="F339" s="233" t="s">
        <v>893</v>
      </c>
      <c r="G339" s="230"/>
      <c r="H339" s="234">
        <v>712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141</v>
      </c>
      <c r="AU339" s="240" t="s">
        <v>76</v>
      </c>
      <c r="AV339" s="12" t="s">
        <v>76</v>
      </c>
      <c r="AW339" s="12" t="s">
        <v>30</v>
      </c>
      <c r="AX339" s="12" t="s">
        <v>67</v>
      </c>
      <c r="AY339" s="240" t="s">
        <v>128</v>
      </c>
    </row>
    <row r="340" s="13" customFormat="1">
      <c r="B340" s="241"/>
      <c r="C340" s="242"/>
      <c r="D340" s="231" t="s">
        <v>141</v>
      </c>
      <c r="E340" s="243" t="s">
        <v>1</v>
      </c>
      <c r="F340" s="244" t="s">
        <v>143</v>
      </c>
      <c r="G340" s="242"/>
      <c r="H340" s="245">
        <v>712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AT340" s="251" t="s">
        <v>141</v>
      </c>
      <c r="AU340" s="251" t="s">
        <v>76</v>
      </c>
      <c r="AV340" s="13" t="s">
        <v>139</v>
      </c>
      <c r="AW340" s="13" t="s">
        <v>30</v>
      </c>
      <c r="AX340" s="13" t="s">
        <v>67</v>
      </c>
      <c r="AY340" s="251" t="s">
        <v>128</v>
      </c>
    </row>
    <row r="341" s="14" customFormat="1">
      <c r="B341" s="252"/>
      <c r="C341" s="253"/>
      <c r="D341" s="231" t="s">
        <v>141</v>
      </c>
      <c r="E341" s="254" t="s">
        <v>1</v>
      </c>
      <c r="F341" s="255" t="s">
        <v>145</v>
      </c>
      <c r="G341" s="253"/>
      <c r="H341" s="256">
        <v>712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AT341" s="262" t="s">
        <v>141</v>
      </c>
      <c r="AU341" s="262" t="s">
        <v>76</v>
      </c>
      <c r="AV341" s="14" t="s">
        <v>138</v>
      </c>
      <c r="AW341" s="14" t="s">
        <v>30</v>
      </c>
      <c r="AX341" s="14" t="s">
        <v>74</v>
      </c>
      <c r="AY341" s="262" t="s">
        <v>128</v>
      </c>
    </row>
    <row r="342" s="1" customFormat="1" ht="16.5" customHeight="1">
      <c r="B342" s="38"/>
      <c r="C342" s="217" t="s">
        <v>444</v>
      </c>
      <c r="D342" s="217" t="s">
        <v>133</v>
      </c>
      <c r="E342" s="218" t="s">
        <v>449</v>
      </c>
      <c r="F342" s="219" t="s">
        <v>450</v>
      </c>
      <c r="G342" s="220" t="s">
        <v>202</v>
      </c>
      <c r="H342" s="221">
        <v>7</v>
      </c>
      <c r="I342" s="222"/>
      <c r="J342" s="223">
        <f>ROUND(I342*H342,2)</f>
        <v>0</v>
      </c>
      <c r="K342" s="219" t="s">
        <v>137</v>
      </c>
      <c r="L342" s="43"/>
      <c r="M342" s="224" t="s">
        <v>1</v>
      </c>
      <c r="N342" s="225" t="s">
        <v>38</v>
      </c>
      <c r="O342" s="79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AR342" s="17" t="s">
        <v>215</v>
      </c>
      <c r="AT342" s="17" t="s">
        <v>133</v>
      </c>
      <c r="AU342" s="17" t="s">
        <v>76</v>
      </c>
      <c r="AY342" s="17" t="s">
        <v>128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74</v>
      </c>
      <c r="BK342" s="228">
        <f>ROUND(I342*H342,2)</f>
        <v>0</v>
      </c>
      <c r="BL342" s="17" t="s">
        <v>215</v>
      </c>
      <c r="BM342" s="17" t="s">
        <v>894</v>
      </c>
    </row>
    <row r="343" s="12" customFormat="1">
      <c r="B343" s="229"/>
      <c r="C343" s="230"/>
      <c r="D343" s="231" t="s">
        <v>141</v>
      </c>
      <c r="E343" s="232" t="s">
        <v>1</v>
      </c>
      <c r="F343" s="233" t="s">
        <v>895</v>
      </c>
      <c r="G343" s="230"/>
      <c r="H343" s="234">
        <v>7</v>
      </c>
      <c r="I343" s="235"/>
      <c r="J343" s="230"/>
      <c r="K343" s="230"/>
      <c r="L343" s="236"/>
      <c r="M343" s="237"/>
      <c r="N343" s="238"/>
      <c r="O343" s="238"/>
      <c r="P343" s="238"/>
      <c r="Q343" s="238"/>
      <c r="R343" s="238"/>
      <c r="S343" s="238"/>
      <c r="T343" s="239"/>
      <c r="AT343" s="240" t="s">
        <v>141</v>
      </c>
      <c r="AU343" s="240" t="s">
        <v>76</v>
      </c>
      <c r="AV343" s="12" t="s">
        <v>76</v>
      </c>
      <c r="AW343" s="12" t="s">
        <v>30</v>
      </c>
      <c r="AX343" s="12" t="s">
        <v>67</v>
      </c>
      <c r="AY343" s="240" t="s">
        <v>128</v>
      </c>
    </row>
    <row r="344" s="13" customFormat="1">
      <c r="B344" s="241"/>
      <c r="C344" s="242"/>
      <c r="D344" s="231" t="s">
        <v>141</v>
      </c>
      <c r="E344" s="243" t="s">
        <v>1</v>
      </c>
      <c r="F344" s="244" t="s">
        <v>143</v>
      </c>
      <c r="G344" s="242"/>
      <c r="H344" s="245">
        <v>7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AT344" s="251" t="s">
        <v>141</v>
      </c>
      <c r="AU344" s="251" t="s">
        <v>76</v>
      </c>
      <c r="AV344" s="13" t="s">
        <v>139</v>
      </c>
      <c r="AW344" s="13" t="s">
        <v>30</v>
      </c>
      <c r="AX344" s="13" t="s">
        <v>74</v>
      </c>
      <c r="AY344" s="251" t="s">
        <v>128</v>
      </c>
    </row>
    <row r="345" s="1" customFormat="1" ht="16.5" customHeight="1">
      <c r="B345" s="38"/>
      <c r="C345" s="263" t="s">
        <v>448</v>
      </c>
      <c r="D345" s="263" t="s">
        <v>155</v>
      </c>
      <c r="E345" s="264" t="s">
        <v>454</v>
      </c>
      <c r="F345" s="265" t="s">
        <v>455</v>
      </c>
      <c r="G345" s="266" t="s">
        <v>202</v>
      </c>
      <c r="H345" s="267">
        <v>7</v>
      </c>
      <c r="I345" s="268"/>
      <c r="J345" s="269">
        <f>ROUND(I345*H345,2)</f>
        <v>0</v>
      </c>
      <c r="K345" s="265" t="s">
        <v>152</v>
      </c>
      <c r="L345" s="270"/>
      <c r="M345" s="271" t="s">
        <v>1</v>
      </c>
      <c r="N345" s="272" t="s">
        <v>38</v>
      </c>
      <c r="O345" s="79"/>
      <c r="P345" s="226">
        <f>O345*H345</f>
        <v>0</v>
      </c>
      <c r="Q345" s="226">
        <v>0.014</v>
      </c>
      <c r="R345" s="226">
        <f>Q345*H345</f>
        <v>0.098000000000000004</v>
      </c>
      <c r="S345" s="226">
        <v>0</v>
      </c>
      <c r="T345" s="227">
        <f>S345*H345</f>
        <v>0</v>
      </c>
      <c r="AR345" s="17" t="s">
        <v>315</v>
      </c>
      <c r="AT345" s="17" t="s">
        <v>155</v>
      </c>
      <c r="AU345" s="17" t="s">
        <v>76</v>
      </c>
      <c r="AY345" s="17" t="s">
        <v>128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74</v>
      </c>
      <c r="BK345" s="228">
        <f>ROUND(I345*H345,2)</f>
        <v>0</v>
      </c>
      <c r="BL345" s="17" t="s">
        <v>215</v>
      </c>
      <c r="BM345" s="17" t="s">
        <v>896</v>
      </c>
    </row>
    <row r="346" s="12" customFormat="1">
      <c r="B346" s="229"/>
      <c r="C346" s="230"/>
      <c r="D346" s="231" t="s">
        <v>141</v>
      </c>
      <c r="E346" s="232" t="s">
        <v>1</v>
      </c>
      <c r="F346" s="233" t="s">
        <v>173</v>
      </c>
      <c r="G346" s="230"/>
      <c r="H346" s="234">
        <v>7</v>
      </c>
      <c r="I346" s="235"/>
      <c r="J346" s="230"/>
      <c r="K346" s="230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141</v>
      </c>
      <c r="AU346" s="240" t="s">
        <v>76</v>
      </c>
      <c r="AV346" s="12" t="s">
        <v>76</v>
      </c>
      <c r="AW346" s="12" t="s">
        <v>30</v>
      </c>
      <c r="AX346" s="12" t="s">
        <v>67</v>
      </c>
      <c r="AY346" s="240" t="s">
        <v>128</v>
      </c>
    </row>
    <row r="347" s="13" customFormat="1">
      <c r="B347" s="241"/>
      <c r="C347" s="242"/>
      <c r="D347" s="231" t="s">
        <v>141</v>
      </c>
      <c r="E347" s="243" t="s">
        <v>1</v>
      </c>
      <c r="F347" s="244" t="s">
        <v>143</v>
      </c>
      <c r="G347" s="242"/>
      <c r="H347" s="245">
        <v>7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AT347" s="251" t="s">
        <v>141</v>
      </c>
      <c r="AU347" s="251" t="s">
        <v>76</v>
      </c>
      <c r="AV347" s="13" t="s">
        <v>139</v>
      </c>
      <c r="AW347" s="13" t="s">
        <v>30</v>
      </c>
      <c r="AX347" s="13" t="s">
        <v>74</v>
      </c>
      <c r="AY347" s="251" t="s">
        <v>128</v>
      </c>
    </row>
    <row r="348" s="1" customFormat="1" ht="16.5" customHeight="1">
      <c r="B348" s="38"/>
      <c r="C348" s="217" t="s">
        <v>453</v>
      </c>
      <c r="D348" s="217" t="s">
        <v>133</v>
      </c>
      <c r="E348" s="218" t="s">
        <v>458</v>
      </c>
      <c r="F348" s="219" t="s">
        <v>459</v>
      </c>
      <c r="G348" s="220" t="s">
        <v>151</v>
      </c>
      <c r="H348" s="221">
        <v>41</v>
      </c>
      <c r="I348" s="222"/>
      <c r="J348" s="223">
        <f>ROUND(I348*H348,2)</f>
        <v>0</v>
      </c>
      <c r="K348" s="219" t="s">
        <v>137</v>
      </c>
      <c r="L348" s="43"/>
      <c r="M348" s="224" t="s">
        <v>1</v>
      </c>
      <c r="N348" s="225" t="s">
        <v>38</v>
      </c>
      <c r="O348" s="79"/>
      <c r="P348" s="226">
        <f>O348*H348</f>
        <v>0</v>
      </c>
      <c r="Q348" s="226">
        <v>0.0050400000000000002</v>
      </c>
      <c r="R348" s="226">
        <f>Q348*H348</f>
        <v>0.20664000000000002</v>
      </c>
      <c r="S348" s="226">
        <v>0</v>
      </c>
      <c r="T348" s="227">
        <f>S348*H348</f>
        <v>0</v>
      </c>
      <c r="AR348" s="17" t="s">
        <v>215</v>
      </c>
      <c r="AT348" s="17" t="s">
        <v>133</v>
      </c>
      <c r="AU348" s="17" t="s">
        <v>76</v>
      </c>
      <c r="AY348" s="17" t="s">
        <v>128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74</v>
      </c>
      <c r="BK348" s="228">
        <f>ROUND(I348*H348,2)</f>
        <v>0</v>
      </c>
      <c r="BL348" s="17" t="s">
        <v>215</v>
      </c>
      <c r="BM348" s="17" t="s">
        <v>897</v>
      </c>
    </row>
    <row r="349" s="12" customFormat="1">
      <c r="B349" s="229"/>
      <c r="C349" s="230"/>
      <c r="D349" s="231" t="s">
        <v>141</v>
      </c>
      <c r="E349" s="232" t="s">
        <v>1</v>
      </c>
      <c r="F349" s="233" t="s">
        <v>898</v>
      </c>
      <c r="G349" s="230"/>
      <c r="H349" s="234">
        <v>41</v>
      </c>
      <c r="I349" s="235"/>
      <c r="J349" s="230"/>
      <c r="K349" s="230"/>
      <c r="L349" s="236"/>
      <c r="M349" s="237"/>
      <c r="N349" s="238"/>
      <c r="O349" s="238"/>
      <c r="P349" s="238"/>
      <c r="Q349" s="238"/>
      <c r="R349" s="238"/>
      <c r="S349" s="238"/>
      <c r="T349" s="239"/>
      <c r="AT349" s="240" t="s">
        <v>141</v>
      </c>
      <c r="AU349" s="240" t="s">
        <v>76</v>
      </c>
      <c r="AV349" s="12" t="s">
        <v>76</v>
      </c>
      <c r="AW349" s="12" t="s">
        <v>30</v>
      </c>
      <c r="AX349" s="12" t="s">
        <v>67</v>
      </c>
      <c r="AY349" s="240" t="s">
        <v>128</v>
      </c>
    </row>
    <row r="350" s="13" customFormat="1">
      <c r="B350" s="241"/>
      <c r="C350" s="242"/>
      <c r="D350" s="231" t="s">
        <v>141</v>
      </c>
      <c r="E350" s="243" t="s">
        <v>1</v>
      </c>
      <c r="F350" s="244" t="s">
        <v>143</v>
      </c>
      <c r="G350" s="242"/>
      <c r="H350" s="245">
        <v>41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AT350" s="251" t="s">
        <v>141</v>
      </c>
      <c r="AU350" s="251" t="s">
        <v>76</v>
      </c>
      <c r="AV350" s="13" t="s">
        <v>139</v>
      </c>
      <c r="AW350" s="13" t="s">
        <v>30</v>
      </c>
      <c r="AX350" s="13" t="s">
        <v>74</v>
      </c>
      <c r="AY350" s="251" t="s">
        <v>128</v>
      </c>
    </row>
    <row r="351" s="1" customFormat="1" ht="16.5" customHeight="1">
      <c r="B351" s="38"/>
      <c r="C351" s="217" t="s">
        <v>457</v>
      </c>
      <c r="D351" s="217" t="s">
        <v>133</v>
      </c>
      <c r="E351" s="218" t="s">
        <v>463</v>
      </c>
      <c r="F351" s="219" t="s">
        <v>464</v>
      </c>
      <c r="G351" s="220" t="s">
        <v>151</v>
      </c>
      <c r="H351" s="221">
        <v>19</v>
      </c>
      <c r="I351" s="222"/>
      <c r="J351" s="223">
        <f>ROUND(I351*H351,2)</f>
        <v>0</v>
      </c>
      <c r="K351" s="219" t="s">
        <v>137</v>
      </c>
      <c r="L351" s="43"/>
      <c r="M351" s="224" t="s">
        <v>1</v>
      </c>
      <c r="N351" s="225" t="s">
        <v>38</v>
      </c>
      <c r="O351" s="79"/>
      <c r="P351" s="226">
        <f>O351*H351</f>
        <v>0</v>
      </c>
      <c r="Q351" s="226">
        <v>0.0050400000000000002</v>
      </c>
      <c r="R351" s="226">
        <f>Q351*H351</f>
        <v>0.095759999999999998</v>
      </c>
      <c r="S351" s="226">
        <v>0</v>
      </c>
      <c r="T351" s="227">
        <f>S351*H351</f>
        <v>0</v>
      </c>
      <c r="AR351" s="17" t="s">
        <v>215</v>
      </c>
      <c r="AT351" s="17" t="s">
        <v>133</v>
      </c>
      <c r="AU351" s="17" t="s">
        <v>76</v>
      </c>
      <c r="AY351" s="17" t="s">
        <v>128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74</v>
      </c>
      <c r="BK351" s="228">
        <f>ROUND(I351*H351,2)</f>
        <v>0</v>
      </c>
      <c r="BL351" s="17" t="s">
        <v>215</v>
      </c>
      <c r="BM351" s="17" t="s">
        <v>899</v>
      </c>
    </row>
    <row r="352" s="12" customFormat="1">
      <c r="B352" s="229"/>
      <c r="C352" s="230"/>
      <c r="D352" s="231" t="s">
        <v>141</v>
      </c>
      <c r="E352" s="232" t="s">
        <v>1</v>
      </c>
      <c r="F352" s="233" t="s">
        <v>900</v>
      </c>
      <c r="G352" s="230"/>
      <c r="H352" s="234">
        <v>19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141</v>
      </c>
      <c r="AU352" s="240" t="s">
        <v>76</v>
      </c>
      <c r="AV352" s="12" t="s">
        <v>76</v>
      </c>
      <c r="AW352" s="12" t="s">
        <v>30</v>
      </c>
      <c r="AX352" s="12" t="s">
        <v>67</v>
      </c>
      <c r="AY352" s="240" t="s">
        <v>128</v>
      </c>
    </row>
    <row r="353" s="13" customFormat="1">
      <c r="B353" s="241"/>
      <c r="C353" s="242"/>
      <c r="D353" s="231" t="s">
        <v>141</v>
      </c>
      <c r="E353" s="243" t="s">
        <v>1</v>
      </c>
      <c r="F353" s="244" t="s">
        <v>143</v>
      </c>
      <c r="G353" s="242"/>
      <c r="H353" s="245">
        <v>19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AT353" s="251" t="s">
        <v>141</v>
      </c>
      <c r="AU353" s="251" t="s">
        <v>76</v>
      </c>
      <c r="AV353" s="13" t="s">
        <v>139</v>
      </c>
      <c r="AW353" s="13" t="s">
        <v>30</v>
      </c>
      <c r="AX353" s="13" t="s">
        <v>74</v>
      </c>
      <c r="AY353" s="251" t="s">
        <v>128</v>
      </c>
    </row>
    <row r="354" s="1" customFormat="1" ht="16.5" customHeight="1">
      <c r="B354" s="38"/>
      <c r="C354" s="217" t="s">
        <v>462</v>
      </c>
      <c r="D354" s="217" t="s">
        <v>133</v>
      </c>
      <c r="E354" s="218" t="s">
        <v>468</v>
      </c>
      <c r="F354" s="219" t="s">
        <v>469</v>
      </c>
      <c r="G354" s="220" t="s">
        <v>151</v>
      </c>
      <c r="H354" s="221">
        <v>13.5</v>
      </c>
      <c r="I354" s="222"/>
      <c r="J354" s="223">
        <f>ROUND(I354*H354,2)</f>
        <v>0</v>
      </c>
      <c r="K354" s="219" t="s">
        <v>137</v>
      </c>
      <c r="L354" s="43"/>
      <c r="M354" s="224" t="s">
        <v>1</v>
      </c>
      <c r="N354" s="225" t="s">
        <v>38</v>
      </c>
      <c r="O354" s="79"/>
      <c r="P354" s="226">
        <f>O354*H354</f>
        <v>0</v>
      </c>
      <c r="Q354" s="226">
        <v>0.0051399999999999996</v>
      </c>
      <c r="R354" s="226">
        <f>Q354*H354</f>
        <v>0.069389999999999993</v>
      </c>
      <c r="S354" s="226">
        <v>0</v>
      </c>
      <c r="T354" s="227">
        <f>S354*H354</f>
        <v>0</v>
      </c>
      <c r="AR354" s="17" t="s">
        <v>215</v>
      </c>
      <c r="AT354" s="17" t="s">
        <v>133</v>
      </c>
      <c r="AU354" s="17" t="s">
        <v>76</v>
      </c>
      <c r="AY354" s="17" t="s">
        <v>128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7" t="s">
        <v>74</v>
      </c>
      <c r="BK354" s="228">
        <f>ROUND(I354*H354,2)</f>
        <v>0</v>
      </c>
      <c r="BL354" s="17" t="s">
        <v>215</v>
      </c>
      <c r="BM354" s="17" t="s">
        <v>901</v>
      </c>
    </row>
    <row r="355" s="12" customFormat="1">
      <c r="B355" s="229"/>
      <c r="C355" s="230"/>
      <c r="D355" s="231" t="s">
        <v>141</v>
      </c>
      <c r="E355" s="232" t="s">
        <v>1</v>
      </c>
      <c r="F355" s="233" t="s">
        <v>879</v>
      </c>
      <c r="G355" s="230"/>
      <c r="H355" s="234">
        <v>13.5</v>
      </c>
      <c r="I355" s="235"/>
      <c r="J355" s="230"/>
      <c r="K355" s="230"/>
      <c r="L355" s="236"/>
      <c r="M355" s="237"/>
      <c r="N355" s="238"/>
      <c r="O355" s="238"/>
      <c r="P355" s="238"/>
      <c r="Q355" s="238"/>
      <c r="R355" s="238"/>
      <c r="S355" s="238"/>
      <c r="T355" s="239"/>
      <c r="AT355" s="240" t="s">
        <v>141</v>
      </c>
      <c r="AU355" s="240" t="s">
        <v>76</v>
      </c>
      <c r="AV355" s="12" t="s">
        <v>76</v>
      </c>
      <c r="AW355" s="12" t="s">
        <v>30</v>
      </c>
      <c r="AX355" s="12" t="s">
        <v>67</v>
      </c>
      <c r="AY355" s="240" t="s">
        <v>128</v>
      </c>
    </row>
    <row r="356" s="13" customFormat="1">
      <c r="B356" s="241"/>
      <c r="C356" s="242"/>
      <c r="D356" s="231" t="s">
        <v>141</v>
      </c>
      <c r="E356" s="243" t="s">
        <v>1</v>
      </c>
      <c r="F356" s="244" t="s">
        <v>143</v>
      </c>
      <c r="G356" s="242"/>
      <c r="H356" s="245">
        <v>13.5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AT356" s="251" t="s">
        <v>141</v>
      </c>
      <c r="AU356" s="251" t="s">
        <v>76</v>
      </c>
      <c r="AV356" s="13" t="s">
        <v>139</v>
      </c>
      <c r="AW356" s="13" t="s">
        <v>30</v>
      </c>
      <c r="AX356" s="13" t="s">
        <v>74</v>
      </c>
      <c r="AY356" s="251" t="s">
        <v>128</v>
      </c>
    </row>
    <row r="357" s="1" customFormat="1" ht="16.5" customHeight="1">
      <c r="B357" s="38"/>
      <c r="C357" s="217" t="s">
        <v>467</v>
      </c>
      <c r="D357" s="217" t="s">
        <v>133</v>
      </c>
      <c r="E357" s="218" t="s">
        <v>472</v>
      </c>
      <c r="F357" s="219" t="s">
        <v>473</v>
      </c>
      <c r="G357" s="220" t="s">
        <v>151</v>
      </c>
      <c r="H357" s="221">
        <v>13.5</v>
      </c>
      <c r="I357" s="222"/>
      <c r="J357" s="223">
        <f>ROUND(I357*H357,2)</f>
        <v>0</v>
      </c>
      <c r="K357" s="219" t="s">
        <v>137</v>
      </c>
      <c r="L357" s="43"/>
      <c r="M357" s="224" t="s">
        <v>1</v>
      </c>
      <c r="N357" s="225" t="s">
        <v>38</v>
      </c>
      <c r="O357" s="79"/>
      <c r="P357" s="226">
        <f>O357*H357</f>
        <v>0</v>
      </c>
      <c r="Q357" s="226">
        <v>0.0010100000000000001</v>
      </c>
      <c r="R357" s="226">
        <f>Q357*H357</f>
        <v>0.013635000000000001</v>
      </c>
      <c r="S357" s="226">
        <v>0</v>
      </c>
      <c r="T357" s="227">
        <f>S357*H357</f>
        <v>0</v>
      </c>
      <c r="AR357" s="17" t="s">
        <v>215</v>
      </c>
      <c r="AT357" s="17" t="s">
        <v>133</v>
      </c>
      <c r="AU357" s="17" t="s">
        <v>76</v>
      </c>
      <c r="AY357" s="17" t="s">
        <v>128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74</v>
      </c>
      <c r="BK357" s="228">
        <f>ROUND(I357*H357,2)</f>
        <v>0</v>
      </c>
      <c r="BL357" s="17" t="s">
        <v>215</v>
      </c>
      <c r="BM357" s="17" t="s">
        <v>902</v>
      </c>
    </row>
    <row r="358" s="12" customFormat="1">
      <c r="B358" s="229"/>
      <c r="C358" s="230"/>
      <c r="D358" s="231" t="s">
        <v>141</v>
      </c>
      <c r="E358" s="232" t="s">
        <v>1</v>
      </c>
      <c r="F358" s="233" t="s">
        <v>903</v>
      </c>
      <c r="G358" s="230"/>
      <c r="H358" s="234">
        <v>13.5</v>
      </c>
      <c r="I358" s="235"/>
      <c r="J358" s="230"/>
      <c r="K358" s="230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141</v>
      </c>
      <c r="AU358" s="240" t="s">
        <v>76</v>
      </c>
      <c r="AV358" s="12" t="s">
        <v>76</v>
      </c>
      <c r="AW358" s="12" t="s">
        <v>30</v>
      </c>
      <c r="AX358" s="12" t="s">
        <v>74</v>
      </c>
      <c r="AY358" s="240" t="s">
        <v>128</v>
      </c>
    </row>
    <row r="359" s="1" customFormat="1" ht="16.5" customHeight="1">
      <c r="B359" s="38"/>
      <c r="C359" s="217" t="s">
        <v>131</v>
      </c>
      <c r="D359" s="217" t="s">
        <v>133</v>
      </c>
      <c r="E359" s="218" t="s">
        <v>477</v>
      </c>
      <c r="F359" s="219" t="s">
        <v>478</v>
      </c>
      <c r="G359" s="220" t="s">
        <v>151</v>
      </c>
      <c r="H359" s="221">
        <v>35.5</v>
      </c>
      <c r="I359" s="222"/>
      <c r="J359" s="223">
        <f>ROUND(I359*H359,2)</f>
        <v>0</v>
      </c>
      <c r="K359" s="219" t="s">
        <v>137</v>
      </c>
      <c r="L359" s="43"/>
      <c r="M359" s="224" t="s">
        <v>1</v>
      </c>
      <c r="N359" s="225" t="s">
        <v>38</v>
      </c>
      <c r="O359" s="79"/>
      <c r="P359" s="226">
        <f>O359*H359</f>
        <v>0</v>
      </c>
      <c r="Q359" s="226">
        <v>0.0021099999999999999</v>
      </c>
      <c r="R359" s="226">
        <f>Q359*H359</f>
        <v>0.074904999999999999</v>
      </c>
      <c r="S359" s="226">
        <v>0</v>
      </c>
      <c r="T359" s="227">
        <f>S359*H359</f>
        <v>0</v>
      </c>
      <c r="AR359" s="17" t="s">
        <v>215</v>
      </c>
      <c r="AT359" s="17" t="s">
        <v>133</v>
      </c>
      <c r="AU359" s="17" t="s">
        <v>76</v>
      </c>
      <c r="AY359" s="17" t="s">
        <v>128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74</v>
      </c>
      <c r="BK359" s="228">
        <f>ROUND(I359*H359,2)</f>
        <v>0</v>
      </c>
      <c r="BL359" s="17" t="s">
        <v>215</v>
      </c>
      <c r="BM359" s="17" t="s">
        <v>904</v>
      </c>
    </row>
    <row r="360" s="12" customFormat="1">
      <c r="B360" s="229"/>
      <c r="C360" s="230"/>
      <c r="D360" s="231" t="s">
        <v>141</v>
      </c>
      <c r="E360" s="232" t="s">
        <v>1</v>
      </c>
      <c r="F360" s="233" t="s">
        <v>888</v>
      </c>
      <c r="G360" s="230"/>
      <c r="H360" s="234">
        <v>35.5</v>
      </c>
      <c r="I360" s="235"/>
      <c r="J360" s="230"/>
      <c r="K360" s="230"/>
      <c r="L360" s="236"/>
      <c r="M360" s="237"/>
      <c r="N360" s="238"/>
      <c r="O360" s="238"/>
      <c r="P360" s="238"/>
      <c r="Q360" s="238"/>
      <c r="R360" s="238"/>
      <c r="S360" s="238"/>
      <c r="T360" s="239"/>
      <c r="AT360" s="240" t="s">
        <v>141</v>
      </c>
      <c r="AU360" s="240" t="s">
        <v>76</v>
      </c>
      <c r="AV360" s="12" t="s">
        <v>76</v>
      </c>
      <c r="AW360" s="12" t="s">
        <v>30</v>
      </c>
      <c r="AX360" s="12" t="s">
        <v>67</v>
      </c>
      <c r="AY360" s="240" t="s">
        <v>128</v>
      </c>
    </row>
    <row r="361" s="13" customFormat="1">
      <c r="B361" s="241"/>
      <c r="C361" s="242"/>
      <c r="D361" s="231" t="s">
        <v>141</v>
      </c>
      <c r="E361" s="243" t="s">
        <v>1</v>
      </c>
      <c r="F361" s="244" t="s">
        <v>143</v>
      </c>
      <c r="G361" s="242"/>
      <c r="H361" s="245">
        <v>35.5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AT361" s="251" t="s">
        <v>141</v>
      </c>
      <c r="AU361" s="251" t="s">
        <v>76</v>
      </c>
      <c r="AV361" s="13" t="s">
        <v>139</v>
      </c>
      <c r="AW361" s="13" t="s">
        <v>30</v>
      </c>
      <c r="AX361" s="13" t="s">
        <v>74</v>
      </c>
      <c r="AY361" s="251" t="s">
        <v>128</v>
      </c>
    </row>
    <row r="362" s="1" customFormat="1" ht="16.5" customHeight="1">
      <c r="B362" s="38"/>
      <c r="C362" s="217" t="s">
        <v>476</v>
      </c>
      <c r="D362" s="217" t="s">
        <v>133</v>
      </c>
      <c r="E362" s="218" t="s">
        <v>481</v>
      </c>
      <c r="F362" s="219" t="s">
        <v>482</v>
      </c>
      <c r="G362" s="220" t="s">
        <v>151</v>
      </c>
      <c r="H362" s="221">
        <v>35.600000000000001</v>
      </c>
      <c r="I362" s="222"/>
      <c r="J362" s="223">
        <f>ROUND(I362*H362,2)</f>
        <v>0</v>
      </c>
      <c r="K362" s="219" t="s">
        <v>137</v>
      </c>
      <c r="L362" s="43"/>
      <c r="M362" s="224" t="s">
        <v>1</v>
      </c>
      <c r="N362" s="225" t="s">
        <v>38</v>
      </c>
      <c r="O362" s="79"/>
      <c r="P362" s="226">
        <f>O362*H362</f>
        <v>0</v>
      </c>
      <c r="Q362" s="226">
        <v>0.0035200000000000001</v>
      </c>
      <c r="R362" s="226">
        <f>Q362*H362</f>
        <v>0.12531200000000001</v>
      </c>
      <c r="S362" s="226">
        <v>0</v>
      </c>
      <c r="T362" s="227">
        <f>S362*H362</f>
        <v>0</v>
      </c>
      <c r="AR362" s="17" t="s">
        <v>215</v>
      </c>
      <c r="AT362" s="17" t="s">
        <v>133</v>
      </c>
      <c r="AU362" s="17" t="s">
        <v>76</v>
      </c>
      <c r="AY362" s="17" t="s">
        <v>128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74</v>
      </c>
      <c r="BK362" s="228">
        <f>ROUND(I362*H362,2)</f>
        <v>0</v>
      </c>
      <c r="BL362" s="17" t="s">
        <v>215</v>
      </c>
      <c r="BM362" s="17" t="s">
        <v>905</v>
      </c>
    </row>
    <row r="363" s="12" customFormat="1">
      <c r="B363" s="229"/>
      <c r="C363" s="230"/>
      <c r="D363" s="231" t="s">
        <v>141</v>
      </c>
      <c r="E363" s="232" t="s">
        <v>1</v>
      </c>
      <c r="F363" s="233" t="s">
        <v>906</v>
      </c>
      <c r="G363" s="230"/>
      <c r="H363" s="234">
        <v>35.600000000000001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141</v>
      </c>
      <c r="AU363" s="240" t="s">
        <v>76</v>
      </c>
      <c r="AV363" s="12" t="s">
        <v>76</v>
      </c>
      <c r="AW363" s="12" t="s">
        <v>30</v>
      </c>
      <c r="AX363" s="12" t="s">
        <v>67</v>
      </c>
      <c r="AY363" s="240" t="s">
        <v>128</v>
      </c>
    </row>
    <row r="364" s="13" customFormat="1">
      <c r="B364" s="241"/>
      <c r="C364" s="242"/>
      <c r="D364" s="231" t="s">
        <v>141</v>
      </c>
      <c r="E364" s="243" t="s">
        <v>1</v>
      </c>
      <c r="F364" s="244" t="s">
        <v>143</v>
      </c>
      <c r="G364" s="242"/>
      <c r="H364" s="245">
        <v>35.600000000000001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AT364" s="251" t="s">
        <v>141</v>
      </c>
      <c r="AU364" s="251" t="s">
        <v>76</v>
      </c>
      <c r="AV364" s="13" t="s">
        <v>139</v>
      </c>
      <c r="AW364" s="13" t="s">
        <v>30</v>
      </c>
      <c r="AX364" s="13" t="s">
        <v>74</v>
      </c>
      <c r="AY364" s="251" t="s">
        <v>128</v>
      </c>
    </row>
    <row r="365" s="1" customFormat="1" ht="16.5" customHeight="1">
      <c r="B365" s="38"/>
      <c r="C365" s="217" t="s">
        <v>480</v>
      </c>
      <c r="D365" s="217" t="s">
        <v>133</v>
      </c>
      <c r="E365" s="218" t="s">
        <v>486</v>
      </c>
      <c r="F365" s="219" t="s">
        <v>487</v>
      </c>
      <c r="G365" s="220" t="s">
        <v>151</v>
      </c>
      <c r="H365" s="221">
        <v>57.700000000000003</v>
      </c>
      <c r="I365" s="222"/>
      <c r="J365" s="223">
        <f>ROUND(I365*H365,2)</f>
        <v>0</v>
      </c>
      <c r="K365" s="219" t="s">
        <v>137</v>
      </c>
      <c r="L365" s="43"/>
      <c r="M365" s="224" t="s">
        <v>1</v>
      </c>
      <c r="N365" s="225" t="s">
        <v>38</v>
      </c>
      <c r="O365" s="79"/>
      <c r="P365" s="226">
        <f>O365*H365</f>
        <v>0</v>
      </c>
      <c r="Q365" s="226">
        <v>0.0041999999999999997</v>
      </c>
      <c r="R365" s="226">
        <f>Q365*H365</f>
        <v>0.24234</v>
      </c>
      <c r="S365" s="226">
        <v>0</v>
      </c>
      <c r="T365" s="227">
        <f>S365*H365</f>
        <v>0</v>
      </c>
      <c r="AR365" s="17" t="s">
        <v>215</v>
      </c>
      <c r="AT365" s="17" t="s">
        <v>133</v>
      </c>
      <c r="AU365" s="17" t="s">
        <v>76</v>
      </c>
      <c r="AY365" s="17" t="s">
        <v>128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74</v>
      </c>
      <c r="BK365" s="228">
        <f>ROUND(I365*H365,2)</f>
        <v>0</v>
      </c>
      <c r="BL365" s="17" t="s">
        <v>215</v>
      </c>
      <c r="BM365" s="17" t="s">
        <v>907</v>
      </c>
    </row>
    <row r="366" s="12" customFormat="1">
      <c r="B366" s="229"/>
      <c r="C366" s="230"/>
      <c r="D366" s="231" t="s">
        <v>141</v>
      </c>
      <c r="E366" s="232" t="s">
        <v>1</v>
      </c>
      <c r="F366" s="233" t="s">
        <v>908</v>
      </c>
      <c r="G366" s="230"/>
      <c r="H366" s="234">
        <v>14.300000000000001</v>
      </c>
      <c r="I366" s="235"/>
      <c r="J366" s="230"/>
      <c r="K366" s="230"/>
      <c r="L366" s="236"/>
      <c r="M366" s="237"/>
      <c r="N366" s="238"/>
      <c r="O366" s="238"/>
      <c r="P366" s="238"/>
      <c r="Q366" s="238"/>
      <c r="R366" s="238"/>
      <c r="S366" s="238"/>
      <c r="T366" s="239"/>
      <c r="AT366" s="240" t="s">
        <v>141</v>
      </c>
      <c r="AU366" s="240" t="s">
        <v>76</v>
      </c>
      <c r="AV366" s="12" t="s">
        <v>76</v>
      </c>
      <c r="AW366" s="12" t="s">
        <v>30</v>
      </c>
      <c r="AX366" s="12" t="s">
        <v>67</v>
      </c>
      <c r="AY366" s="240" t="s">
        <v>128</v>
      </c>
    </row>
    <row r="367" s="12" customFormat="1">
      <c r="B367" s="229"/>
      <c r="C367" s="230"/>
      <c r="D367" s="231" t="s">
        <v>141</v>
      </c>
      <c r="E367" s="232" t="s">
        <v>1</v>
      </c>
      <c r="F367" s="233" t="s">
        <v>909</v>
      </c>
      <c r="G367" s="230"/>
      <c r="H367" s="234">
        <v>28</v>
      </c>
      <c r="I367" s="235"/>
      <c r="J367" s="230"/>
      <c r="K367" s="230"/>
      <c r="L367" s="236"/>
      <c r="M367" s="237"/>
      <c r="N367" s="238"/>
      <c r="O367" s="238"/>
      <c r="P367" s="238"/>
      <c r="Q367" s="238"/>
      <c r="R367" s="238"/>
      <c r="S367" s="238"/>
      <c r="T367" s="239"/>
      <c r="AT367" s="240" t="s">
        <v>141</v>
      </c>
      <c r="AU367" s="240" t="s">
        <v>76</v>
      </c>
      <c r="AV367" s="12" t="s">
        <v>76</v>
      </c>
      <c r="AW367" s="12" t="s">
        <v>30</v>
      </c>
      <c r="AX367" s="12" t="s">
        <v>67</v>
      </c>
      <c r="AY367" s="240" t="s">
        <v>128</v>
      </c>
    </row>
    <row r="368" s="12" customFormat="1">
      <c r="B368" s="229"/>
      <c r="C368" s="230"/>
      <c r="D368" s="231" t="s">
        <v>141</v>
      </c>
      <c r="E368" s="232" t="s">
        <v>1</v>
      </c>
      <c r="F368" s="233" t="s">
        <v>910</v>
      </c>
      <c r="G368" s="230"/>
      <c r="H368" s="234">
        <v>0</v>
      </c>
      <c r="I368" s="235"/>
      <c r="J368" s="230"/>
      <c r="K368" s="230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141</v>
      </c>
      <c r="AU368" s="240" t="s">
        <v>76</v>
      </c>
      <c r="AV368" s="12" t="s">
        <v>76</v>
      </c>
      <c r="AW368" s="12" t="s">
        <v>30</v>
      </c>
      <c r="AX368" s="12" t="s">
        <v>67</v>
      </c>
      <c r="AY368" s="240" t="s">
        <v>128</v>
      </c>
    </row>
    <row r="369" s="12" customFormat="1">
      <c r="B369" s="229"/>
      <c r="C369" s="230"/>
      <c r="D369" s="231" t="s">
        <v>141</v>
      </c>
      <c r="E369" s="232" t="s">
        <v>1</v>
      </c>
      <c r="F369" s="233" t="s">
        <v>911</v>
      </c>
      <c r="G369" s="230"/>
      <c r="H369" s="234">
        <v>15.4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141</v>
      </c>
      <c r="AU369" s="240" t="s">
        <v>76</v>
      </c>
      <c r="AV369" s="12" t="s">
        <v>76</v>
      </c>
      <c r="AW369" s="12" t="s">
        <v>30</v>
      </c>
      <c r="AX369" s="12" t="s">
        <v>67</v>
      </c>
      <c r="AY369" s="240" t="s">
        <v>128</v>
      </c>
    </row>
    <row r="370" s="13" customFormat="1">
      <c r="B370" s="241"/>
      <c r="C370" s="242"/>
      <c r="D370" s="231" t="s">
        <v>141</v>
      </c>
      <c r="E370" s="243" t="s">
        <v>1</v>
      </c>
      <c r="F370" s="244" t="s">
        <v>143</v>
      </c>
      <c r="G370" s="242"/>
      <c r="H370" s="245">
        <v>57.699999999999996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AT370" s="251" t="s">
        <v>141</v>
      </c>
      <c r="AU370" s="251" t="s">
        <v>76</v>
      </c>
      <c r="AV370" s="13" t="s">
        <v>139</v>
      </c>
      <c r="AW370" s="13" t="s">
        <v>30</v>
      </c>
      <c r="AX370" s="13" t="s">
        <v>74</v>
      </c>
      <c r="AY370" s="251" t="s">
        <v>128</v>
      </c>
    </row>
    <row r="371" s="1" customFormat="1" ht="16.5" customHeight="1">
      <c r="B371" s="38"/>
      <c r="C371" s="217" t="s">
        <v>485</v>
      </c>
      <c r="D371" s="217" t="s">
        <v>133</v>
      </c>
      <c r="E371" s="218" t="s">
        <v>494</v>
      </c>
      <c r="F371" s="219" t="s">
        <v>495</v>
      </c>
      <c r="G371" s="220" t="s">
        <v>136</v>
      </c>
      <c r="H371" s="221">
        <v>3.3599999999999999</v>
      </c>
      <c r="I371" s="222"/>
      <c r="J371" s="223">
        <f>ROUND(I371*H371,2)</f>
        <v>0</v>
      </c>
      <c r="K371" s="219" t="s">
        <v>137</v>
      </c>
      <c r="L371" s="43"/>
      <c r="M371" s="224" t="s">
        <v>1</v>
      </c>
      <c r="N371" s="225" t="s">
        <v>38</v>
      </c>
      <c r="O371" s="79"/>
      <c r="P371" s="226">
        <f>O371*H371</f>
        <v>0</v>
      </c>
      <c r="Q371" s="226">
        <v>0</v>
      </c>
      <c r="R371" s="226">
        <f>Q371*H371</f>
        <v>0</v>
      </c>
      <c r="S371" s="226">
        <v>0</v>
      </c>
      <c r="T371" s="227">
        <f>S371*H371</f>
        <v>0</v>
      </c>
      <c r="AR371" s="17" t="s">
        <v>215</v>
      </c>
      <c r="AT371" s="17" t="s">
        <v>133</v>
      </c>
      <c r="AU371" s="17" t="s">
        <v>76</v>
      </c>
      <c r="AY371" s="17" t="s">
        <v>128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74</v>
      </c>
      <c r="BK371" s="228">
        <f>ROUND(I371*H371,2)</f>
        <v>0</v>
      </c>
      <c r="BL371" s="17" t="s">
        <v>215</v>
      </c>
      <c r="BM371" s="17" t="s">
        <v>912</v>
      </c>
    </row>
    <row r="372" s="12" customFormat="1">
      <c r="B372" s="229"/>
      <c r="C372" s="230"/>
      <c r="D372" s="231" t="s">
        <v>141</v>
      </c>
      <c r="E372" s="232" t="s">
        <v>1</v>
      </c>
      <c r="F372" s="233" t="s">
        <v>913</v>
      </c>
      <c r="G372" s="230"/>
      <c r="H372" s="234">
        <v>3.3599999999999999</v>
      </c>
      <c r="I372" s="235"/>
      <c r="J372" s="230"/>
      <c r="K372" s="230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141</v>
      </c>
      <c r="AU372" s="240" t="s">
        <v>76</v>
      </c>
      <c r="AV372" s="12" t="s">
        <v>76</v>
      </c>
      <c r="AW372" s="12" t="s">
        <v>30</v>
      </c>
      <c r="AX372" s="12" t="s">
        <v>67</v>
      </c>
      <c r="AY372" s="240" t="s">
        <v>128</v>
      </c>
    </row>
    <row r="373" s="13" customFormat="1">
      <c r="B373" s="241"/>
      <c r="C373" s="242"/>
      <c r="D373" s="231" t="s">
        <v>141</v>
      </c>
      <c r="E373" s="243" t="s">
        <v>1</v>
      </c>
      <c r="F373" s="244" t="s">
        <v>143</v>
      </c>
      <c r="G373" s="242"/>
      <c r="H373" s="245">
        <v>3.3599999999999999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AT373" s="251" t="s">
        <v>141</v>
      </c>
      <c r="AU373" s="251" t="s">
        <v>76</v>
      </c>
      <c r="AV373" s="13" t="s">
        <v>139</v>
      </c>
      <c r="AW373" s="13" t="s">
        <v>30</v>
      </c>
      <c r="AX373" s="13" t="s">
        <v>74</v>
      </c>
      <c r="AY373" s="251" t="s">
        <v>128</v>
      </c>
    </row>
    <row r="374" s="1" customFormat="1" ht="16.5" customHeight="1">
      <c r="B374" s="38"/>
      <c r="C374" s="263" t="s">
        <v>493</v>
      </c>
      <c r="D374" s="263" t="s">
        <v>155</v>
      </c>
      <c r="E374" s="264" t="s">
        <v>499</v>
      </c>
      <c r="F374" s="265" t="s">
        <v>500</v>
      </c>
      <c r="G374" s="266" t="s">
        <v>231</v>
      </c>
      <c r="H374" s="267">
        <v>0.021999999999999999</v>
      </c>
      <c r="I374" s="268"/>
      <c r="J374" s="269">
        <f>ROUND(I374*H374,2)</f>
        <v>0</v>
      </c>
      <c r="K374" s="265" t="s">
        <v>152</v>
      </c>
      <c r="L374" s="270"/>
      <c r="M374" s="271" t="s">
        <v>1</v>
      </c>
      <c r="N374" s="272" t="s">
        <v>38</v>
      </c>
      <c r="O374" s="79"/>
      <c r="P374" s="226">
        <f>O374*H374</f>
        <v>0</v>
      </c>
      <c r="Q374" s="226">
        <v>1</v>
      </c>
      <c r="R374" s="226">
        <f>Q374*H374</f>
        <v>0.021999999999999999</v>
      </c>
      <c r="S374" s="226">
        <v>0</v>
      </c>
      <c r="T374" s="227">
        <f>S374*H374</f>
        <v>0</v>
      </c>
      <c r="AR374" s="17" t="s">
        <v>315</v>
      </c>
      <c r="AT374" s="17" t="s">
        <v>155</v>
      </c>
      <c r="AU374" s="17" t="s">
        <v>76</v>
      </c>
      <c r="AY374" s="17" t="s">
        <v>128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74</v>
      </c>
      <c r="BK374" s="228">
        <f>ROUND(I374*H374,2)</f>
        <v>0</v>
      </c>
      <c r="BL374" s="17" t="s">
        <v>215</v>
      </c>
      <c r="BM374" s="17" t="s">
        <v>914</v>
      </c>
    </row>
    <row r="375" s="12" customFormat="1">
      <c r="B375" s="229"/>
      <c r="C375" s="230"/>
      <c r="D375" s="231" t="s">
        <v>141</v>
      </c>
      <c r="E375" s="232" t="s">
        <v>1</v>
      </c>
      <c r="F375" s="233" t="s">
        <v>915</v>
      </c>
      <c r="G375" s="230"/>
      <c r="H375" s="234">
        <v>0.02</v>
      </c>
      <c r="I375" s="235"/>
      <c r="J375" s="230"/>
      <c r="K375" s="230"/>
      <c r="L375" s="236"/>
      <c r="M375" s="237"/>
      <c r="N375" s="238"/>
      <c r="O375" s="238"/>
      <c r="P375" s="238"/>
      <c r="Q375" s="238"/>
      <c r="R375" s="238"/>
      <c r="S375" s="238"/>
      <c r="T375" s="239"/>
      <c r="AT375" s="240" t="s">
        <v>141</v>
      </c>
      <c r="AU375" s="240" t="s">
        <v>76</v>
      </c>
      <c r="AV375" s="12" t="s">
        <v>76</v>
      </c>
      <c r="AW375" s="12" t="s">
        <v>30</v>
      </c>
      <c r="AX375" s="12" t="s">
        <v>67</v>
      </c>
      <c r="AY375" s="240" t="s">
        <v>128</v>
      </c>
    </row>
    <row r="376" s="13" customFormat="1">
      <c r="B376" s="241"/>
      <c r="C376" s="242"/>
      <c r="D376" s="231" t="s">
        <v>141</v>
      </c>
      <c r="E376" s="243" t="s">
        <v>1</v>
      </c>
      <c r="F376" s="244" t="s">
        <v>143</v>
      </c>
      <c r="G376" s="242"/>
      <c r="H376" s="245">
        <v>0.02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AT376" s="251" t="s">
        <v>141</v>
      </c>
      <c r="AU376" s="251" t="s">
        <v>76</v>
      </c>
      <c r="AV376" s="13" t="s">
        <v>139</v>
      </c>
      <c r="AW376" s="13" t="s">
        <v>30</v>
      </c>
      <c r="AX376" s="13" t="s">
        <v>74</v>
      </c>
      <c r="AY376" s="251" t="s">
        <v>128</v>
      </c>
    </row>
    <row r="377" s="12" customFormat="1">
      <c r="B377" s="229"/>
      <c r="C377" s="230"/>
      <c r="D377" s="231" t="s">
        <v>141</v>
      </c>
      <c r="E377" s="230"/>
      <c r="F377" s="233" t="s">
        <v>916</v>
      </c>
      <c r="G377" s="230"/>
      <c r="H377" s="234">
        <v>0.021999999999999999</v>
      </c>
      <c r="I377" s="235"/>
      <c r="J377" s="230"/>
      <c r="K377" s="230"/>
      <c r="L377" s="236"/>
      <c r="M377" s="237"/>
      <c r="N377" s="238"/>
      <c r="O377" s="238"/>
      <c r="P377" s="238"/>
      <c r="Q377" s="238"/>
      <c r="R377" s="238"/>
      <c r="S377" s="238"/>
      <c r="T377" s="239"/>
      <c r="AT377" s="240" t="s">
        <v>141</v>
      </c>
      <c r="AU377" s="240" t="s">
        <v>76</v>
      </c>
      <c r="AV377" s="12" t="s">
        <v>76</v>
      </c>
      <c r="AW377" s="12" t="s">
        <v>4</v>
      </c>
      <c r="AX377" s="12" t="s">
        <v>74</v>
      </c>
      <c r="AY377" s="240" t="s">
        <v>128</v>
      </c>
    </row>
    <row r="378" s="1" customFormat="1" ht="16.5" customHeight="1">
      <c r="B378" s="38"/>
      <c r="C378" s="217" t="s">
        <v>498</v>
      </c>
      <c r="D378" s="217" t="s">
        <v>133</v>
      </c>
      <c r="E378" s="218" t="s">
        <v>505</v>
      </c>
      <c r="F378" s="219" t="s">
        <v>506</v>
      </c>
      <c r="G378" s="220" t="s">
        <v>151</v>
      </c>
      <c r="H378" s="221">
        <v>76</v>
      </c>
      <c r="I378" s="222"/>
      <c r="J378" s="223">
        <f>ROUND(I378*H378,2)</f>
        <v>0</v>
      </c>
      <c r="K378" s="219" t="s">
        <v>152</v>
      </c>
      <c r="L378" s="43"/>
      <c r="M378" s="224" t="s">
        <v>1</v>
      </c>
      <c r="N378" s="225" t="s">
        <v>38</v>
      </c>
      <c r="O378" s="79"/>
      <c r="P378" s="226">
        <f>O378*H378</f>
        <v>0</v>
      </c>
      <c r="Q378" s="226">
        <v>0.0040499999999999998</v>
      </c>
      <c r="R378" s="226">
        <f>Q378*H378</f>
        <v>0.30779999999999996</v>
      </c>
      <c r="S378" s="226">
        <v>0</v>
      </c>
      <c r="T378" s="227">
        <f>S378*H378</f>
        <v>0</v>
      </c>
      <c r="AR378" s="17" t="s">
        <v>215</v>
      </c>
      <c r="AT378" s="17" t="s">
        <v>133</v>
      </c>
      <c r="AU378" s="17" t="s">
        <v>76</v>
      </c>
      <c r="AY378" s="17" t="s">
        <v>128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7" t="s">
        <v>74</v>
      </c>
      <c r="BK378" s="228">
        <f>ROUND(I378*H378,2)</f>
        <v>0</v>
      </c>
      <c r="BL378" s="17" t="s">
        <v>215</v>
      </c>
      <c r="BM378" s="17" t="s">
        <v>917</v>
      </c>
    </row>
    <row r="379" s="12" customFormat="1">
      <c r="B379" s="229"/>
      <c r="C379" s="230"/>
      <c r="D379" s="231" t="s">
        <v>141</v>
      </c>
      <c r="E379" s="232" t="s">
        <v>1</v>
      </c>
      <c r="F379" s="233" t="s">
        <v>918</v>
      </c>
      <c r="G379" s="230"/>
      <c r="H379" s="234">
        <v>18.800000000000001</v>
      </c>
      <c r="I379" s="235"/>
      <c r="J379" s="230"/>
      <c r="K379" s="230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141</v>
      </c>
      <c r="AU379" s="240" t="s">
        <v>76</v>
      </c>
      <c r="AV379" s="12" t="s">
        <v>76</v>
      </c>
      <c r="AW379" s="12" t="s">
        <v>30</v>
      </c>
      <c r="AX379" s="12" t="s">
        <v>67</v>
      </c>
      <c r="AY379" s="240" t="s">
        <v>128</v>
      </c>
    </row>
    <row r="380" s="12" customFormat="1">
      <c r="B380" s="229"/>
      <c r="C380" s="230"/>
      <c r="D380" s="231" t="s">
        <v>141</v>
      </c>
      <c r="E380" s="232" t="s">
        <v>1</v>
      </c>
      <c r="F380" s="233" t="s">
        <v>919</v>
      </c>
      <c r="G380" s="230"/>
      <c r="H380" s="234">
        <v>57.200000000000003</v>
      </c>
      <c r="I380" s="235"/>
      <c r="J380" s="230"/>
      <c r="K380" s="230"/>
      <c r="L380" s="236"/>
      <c r="M380" s="237"/>
      <c r="N380" s="238"/>
      <c r="O380" s="238"/>
      <c r="P380" s="238"/>
      <c r="Q380" s="238"/>
      <c r="R380" s="238"/>
      <c r="S380" s="238"/>
      <c r="T380" s="239"/>
      <c r="AT380" s="240" t="s">
        <v>141</v>
      </c>
      <c r="AU380" s="240" t="s">
        <v>76</v>
      </c>
      <c r="AV380" s="12" t="s">
        <v>76</v>
      </c>
      <c r="AW380" s="12" t="s">
        <v>30</v>
      </c>
      <c r="AX380" s="12" t="s">
        <v>67</v>
      </c>
      <c r="AY380" s="240" t="s">
        <v>128</v>
      </c>
    </row>
    <row r="381" s="13" customFormat="1">
      <c r="B381" s="241"/>
      <c r="C381" s="242"/>
      <c r="D381" s="231" t="s">
        <v>141</v>
      </c>
      <c r="E381" s="243" t="s">
        <v>1</v>
      </c>
      <c r="F381" s="244" t="s">
        <v>143</v>
      </c>
      <c r="G381" s="242"/>
      <c r="H381" s="245">
        <v>76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AT381" s="251" t="s">
        <v>141</v>
      </c>
      <c r="AU381" s="251" t="s">
        <v>76</v>
      </c>
      <c r="AV381" s="13" t="s">
        <v>139</v>
      </c>
      <c r="AW381" s="13" t="s">
        <v>30</v>
      </c>
      <c r="AX381" s="13" t="s">
        <v>74</v>
      </c>
      <c r="AY381" s="251" t="s">
        <v>128</v>
      </c>
    </row>
    <row r="382" s="1" customFormat="1" ht="16.5" customHeight="1">
      <c r="B382" s="38"/>
      <c r="C382" s="217" t="s">
        <v>504</v>
      </c>
      <c r="D382" s="217" t="s">
        <v>133</v>
      </c>
      <c r="E382" s="218" t="s">
        <v>511</v>
      </c>
      <c r="F382" s="219" t="s">
        <v>512</v>
      </c>
      <c r="G382" s="220" t="s">
        <v>136</v>
      </c>
      <c r="H382" s="221">
        <v>2</v>
      </c>
      <c r="I382" s="222"/>
      <c r="J382" s="223">
        <f>ROUND(I382*H382,2)</f>
        <v>0</v>
      </c>
      <c r="K382" s="219" t="s">
        <v>137</v>
      </c>
      <c r="L382" s="43"/>
      <c r="M382" s="224" t="s">
        <v>1</v>
      </c>
      <c r="N382" s="225" t="s">
        <v>38</v>
      </c>
      <c r="O382" s="79"/>
      <c r="P382" s="226">
        <f>O382*H382</f>
        <v>0</v>
      </c>
      <c r="Q382" s="226">
        <v>0.0058399999999999997</v>
      </c>
      <c r="R382" s="226">
        <f>Q382*H382</f>
        <v>0.011679999999999999</v>
      </c>
      <c r="S382" s="226">
        <v>0</v>
      </c>
      <c r="T382" s="227">
        <f>S382*H382</f>
        <v>0</v>
      </c>
      <c r="AR382" s="17" t="s">
        <v>215</v>
      </c>
      <c r="AT382" s="17" t="s">
        <v>133</v>
      </c>
      <c r="AU382" s="17" t="s">
        <v>76</v>
      </c>
      <c r="AY382" s="17" t="s">
        <v>128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74</v>
      </c>
      <c r="BK382" s="228">
        <f>ROUND(I382*H382,2)</f>
        <v>0</v>
      </c>
      <c r="BL382" s="17" t="s">
        <v>215</v>
      </c>
      <c r="BM382" s="17" t="s">
        <v>920</v>
      </c>
    </row>
    <row r="383" s="12" customFormat="1">
      <c r="B383" s="229"/>
      <c r="C383" s="230"/>
      <c r="D383" s="231" t="s">
        <v>141</v>
      </c>
      <c r="E383" s="232" t="s">
        <v>1</v>
      </c>
      <c r="F383" s="233" t="s">
        <v>921</v>
      </c>
      <c r="G383" s="230"/>
      <c r="H383" s="234">
        <v>2</v>
      </c>
      <c r="I383" s="235"/>
      <c r="J383" s="230"/>
      <c r="K383" s="230"/>
      <c r="L383" s="236"/>
      <c r="M383" s="237"/>
      <c r="N383" s="238"/>
      <c r="O383" s="238"/>
      <c r="P383" s="238"/>
      <c r="Q383" s="238"/>
      <c r="R383" s="238"/>
      <c r="S383" s="238"/>
      <c r="T383" s="239"/>
      <c r="AT383" s="240" t="s">
        <v>141</v>
      </c>
      <c r="AU383" s="240" t="s">
        <v>76</v>
      </c>
      <c r="AV383" s="12" t="s">
        <v>76</v>
      </c>
      <c r="AW383" s="12" t="s">
        <v>30</v>
      </c>
      <c r="AX383" s="12" t="s">
        <v>67</v>
      </c>
      <c r="AY383" s="240" t="s">
        <v>128</v>
      </c>
    </row>
    <row r="384" s="13" customFormat="1">
      <c r="B384" s="241"/>
      <c r="C384" s="242"/>
      <c r="D384" s="231" t="s">
        <v>141</v>
      </c>
      <c r="E384" s="243" t="s">
        <v>1</v>
      </c>
      <c r="F384" s="244" t="s">
        <v>143</v>
      </c>
      <c r="G384" s="242"/>
      <c r="H384" s="245">
        <v>2</v>
      </c>
      <c r="I384" s="246"/>
      <c r="J384" s="242"/>
      <c r="K384" s="242"/>
      <c r="L384" s="247"/>
      <c r="M384" s="248"/>
      <c r="N384" s="249"/>
      <c r="O384" s="249"/>
      <c r="P384" s="249"/>
      <c r="Q384" s="249"/>
      <c r="R384" s="249"/>
      <c r="S384" s="249"/>
      <c r="T384" s="250"/>
      <c r="AT384" s="251" t="s">
        <v>141</v>
      </c>
      <c r="AU384" s="251" t="s">
        <v>76</v>
      </c>
      <c r="AV384" s="13" t="s">
        <v>139</v>
      </c>
      <c r="AW384" s="13" t="s">
        <v>30</v>
      </c>
      <c r="AX384" s="13" t="s">
        <v>74</v>
      </c>
      <c r="AY384" s="251" t="s">
        <v>128</v>
      </c>
    </row>
    <row r="385" s="1" customFormat="1" ht="16.5" customHeight="1">
      <c r="B385" s="38"/>
      <c r="C385" s="217" t="s">
        <v>510</v>
      </c>
      <c r="D385" s="217" t="s">
        <v>133</v>
      </c>
      <c r="E385" s="218" t="s">
        <v>516</v>
      </c>
      <c r="F385" s="219" t="s">
        <v>517</v>
      </c>
      <c r="G385" s="220" t="s">
        <v>151</v>
      </c>
      <c r="H385" s="221">
        <v>35.5</v>
      </c>
      <c r="I385" s="222"/>
      <c r="J385" s="223">
        <f>ROUND(I385*H385,2)</f>
        <v>0</v>
      </c>
      <c r="K385" s="219" t="s">
        <v>137</v>
      </c>
      <c r="L385" s="43"/>
      <c r="M385" s="224" t="s">
        <v>1</v>
      </c>
      <c r="N385" s="225" t="s">
        <v>38</v>
      </c>
      <c r="O385" s="79"/>
      <c r="P385" s="226">
        <f>O385*H385</f>
        <v>0</v>
      </c>
      <c r="Q385" s="226">
        <v>0.0032200000000000002</v>
      </c>
      <c r="R385" s="226">
        <f>Q385*H385</f>
        <v>0.11431000000000001</v>
      </c>
      <c r="S385" s="226">
        <v>0</v>
      </c>
      <c r="T385" s="227">
        <f>S385*H385</f>
        <v>0</v>
      </c>
      <c r="AR385" s="17" t="s">
        <v>215</v>
      </c>
      <c r="AT385" s="17" t="s">
        <v>133</v>
      </c>
      <c r="AU385" s="17" t="s">
        <v>76</v>
      </c>
      <c r="AY385" s="17" t="s">
        <v>128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74</v>
      </c>
      <c r="BK385" s="228">
        <f>ROUND(I385*H385,2)</f>
        <v>0</v>
      </c>
      <c r="BL385" s="17" t="s">
        <v>215</v>
      </c>
      <c r="BM385" s="17" t="s">
        <v>922</v>
      </c>
    </row>
    <row r="386" s="12" customFormat="1">
      <c r="B386" s="229"/>
      <c r="C386" s="230"/>
      <c r="D386" s="231" t="s">
        <v>141</v>
      </c>
      <c r="E386" s="232" t="s">
        <v>1</v>
      </c>
      <c r="F386" s="233" t="s">
        <v>888</v>
      </c>
      <c r="G386" s="230"/>
      <c r="H386" s="234">
        <v>35.5</v>
      </c>
      <c r="I386" s="235"/>
      <c r="J386" s="230"/>
      <c r="K386" s="230"/>
      <c r="L386" s="236"/>
      <c r="M386" s="237"/>
      <c r="N386" s="238"/>
      <c r="O386" s="238"/>
      <c r="P386" s="238"/>
      <c r="Q386" s="238"/>
      <c r="R386" s="238"/>
      <c r="S386" s="238"/>
      <c r="T386" s="239"/>
      <c r="AT386" s="240" t="s">
        <v>141</v>
      </c>
      <c r="AU386" s="240" t="s">
        <v>76</v>
      </c>
      <c r="AV386" s="12" t="s">
        <v>76</v>
      </c>
      <c r="AW386" s="12" t="s">
        <v>30</v>
      </c>
      <c r="AX386" s="12" t="s">
        <v>67</v>
      </c>
      <c r="AY386" s="240" t="s">
        <v>128</v>
      </c>
    </row>
    <row r="387" s="13" customFormat="1">
      <c r="B387" s="241"/>
      <c r="C387" s="242"/>
      <c r="D387" s="231" t="s">
        <v>141</v>
      </c>
      <c r="E387" s="243" t="s">
        <v>1</v>
      </c>
      <c r="F387" s="244" t="s">
        <v>143</v>
      </c>
      <c r="G387" s="242"/>
      <c r="H387" s="245">
        <v>35.5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AT387" s="251" t="s">
        <v>141</v>
      </c>
      <c r="AU387" s="251" t="s">
        <v>76</v>
      </c>
      <c r="AV387" s="13" t="s">
        <v>139</v>
      </c>
      <c r="AW387" s="13" t="s">
        <v>30</v>
      </c>
      <c r="AX387" s="13" t="s">
        <v>74</v>
      </c>
      <c r="AY387" s="251" t="s">
        <v>128</v>
      </c>
    </row>
    <row r="388" s="1" customFormat="1" ht="16.5" customHeight="1">
      <c r="B388" s="38"/>
      <c r="C388" s="217" t="s">
        <v>515</v>
      </c>
      <c r="D388" s="217" t="s">
        <v>133</v>
      </c>
      <c r="E388" s="218" t="s">
        <v>520</v>
      </c>
      <c r="F388" s="219" t="s">
        <v>521</v>
      </c>
      <c r="G388" s="220" t="s">
        <v>202</v>
      </c>
      <c r="H388" s="221">
        <v>4</v>
      </c>
      <c r="I388" s="222"/>
      <c r="J388" s="223">
        <f>ROUND(I388*H388,2)</f>
        <v>0</v>
      </c>
      <c r="K388" s="219" t="s">
        <v>137</v>
      </c>
      <c r="L388" s="43"/>
      <c r="M388" s="224" t="s">
        <v>1</v>
      </c>
      <c r="N388" s="225" t="s">
        <v>38</v>
      </c>
      <c r="O388" s="79"/>
      <c r="P388" s="226">
        <f>O388*H388</f>
        <v>0</v>
      </c>
      <c r="Q388" s="226">
        <v>0.002</v>
      </c>
      <c r="R388" s="226">
        <f>Q388*H388</f>
        <v>0.0080000000000000002</v>
      </c>
      <c r="S388" s="226">
        <v>0</v>
      </c>
      <c r="T388" s="227">
        <f>S388*H388</f>
        <v>0</v>
      </c>
      <c r="AR388" s="17" t="s">
        <v>215</v>
      </c>
      <c r="AT388" s="17" t="s">
        <v>133</v>
      </c>
      <c r="AU388" s="17" t="s">
        <v>76</v>
      </c>
      <c r="AY388" s="17" t="s">
        <v>128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74</v>
      </c>
      <c r="BK388" s="228">
        <f>ROUND(I388*H388,2)</f>
        <v>0</v>
      </c>
      <c r="BL388" s="17" t="s">
        <v>215</v>
      </c>
      <c r="BM388" s="17" t="s">
        <v>923</v>
      </c>
    </row>
    <row r="389" s="12" customFormat="1">
      <c r="B389" s="229"/>
      <c r="C389" s="230"/>
      <c r="D389" s="231" t="s">
        <v>141</v>
      </c>
      <c r="E389" s="232" t="s">
        <v>1</v>
      </c>
      <c r="F389" s="233" t="s">
        <v>138</v>
      </c>
      <c r="G389" s="230"/>
      <c r="H389" s="234">
        <v>4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141</v>
      </c>
      <c r="AU389" s="240" t="s">
        <v>76</v>
      </c>
      <c r="AV389" s="12" t="s">
        <v>76</v>
      </c>
      <c r="AW389" s="12" t="s">
        <v>30</v>
      </c>
      <c r="AX389" s="12" t="s">
        <v>67</v>
      </c>
      <c r="AY389" s="240" t="s">
        <v>128</v>
      </c>
    </row>
    <row r="390" s="13" customFormat="1">
      <c r="B390" s="241"/>
      <c r="C390" s="242"/>
      <c r="D390" s="231" t="s">
        <v>141</v>
      </c>
      <c r="E390" s="243" t="s">
        <v>1</v>
      </c>
      <c r="F390" s="244" t="s">
        <v>143</v>
      </c>
      <c r="G390" s="242"/>
      <c r="H390" s="245">
        <v>4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AT390" s="251" t="s">
        <v>141</v>
      </c>
      <c r="AU390" s="251" t="s">
        <v>76</v>
      </c>
      <c r="AV390" s="13" t="s">
        <v>139</v>
      </c>
      <c r="AW390" s="13" t="s">
        <v>30</v>
      </c>
      <c r="AX390" s="13" t="s">
        <v>74</v>
      </c>
      <c r="AY390" s="251" t="s">
        <v>128</v>
      </c>
    </row>
    <row r="391" s="1" customFormat="1" ht="16.5" customHeight="1">
      <c r="B391" s="38"/>
      <c r="C391" s="217" t="s">
        <v>519</v>
      </c>
      <c r="D391" s="217" t="s">
        <v>133</v>
      </c>
      <c r="E391" s="218" t="s">
        <v>524</v>
      </c>
      <c r="F391" s="219" t="s">
        <v>525</v>
      </c>
      <c r="G391" s="220" t="s">
        <v>202</v>
      </c>
      <c r="H391" s="221">
        <v>6</v>
      </c>
      <c r="I391" s="222"/>
      <c r="J391" s="223">
        <f>ROUND(I391*H391,2)</f>
        <v>0</v>
      </c>
      <c r="K391" s="219" t="s">
        <v>137</v>
      </c>
      <c r="L391" s="43"/>
      <c r="M391" s="224" t="s">
        <v>1</v>
      </c>
      <c r="N391" s="225" t="s">
        <v>38</v>
      </c>
      <c r="O391" s="79"/>
      <c r="P391" s="226">
        <f>O391*H391</f>
        <v>0</v>
      </c>
      <c r="Q391" s="226">
        <v>0.0035699999999999998</v>
      </c>
      <c r="R391" s="226">
        <f>Q391*H391</f>
        <v>0.021419999999999998</v>
      </c>
      <c r="S391" s="226">
        <v>0</v>
      </c>
      <c r="T391" s="227">
        <f>S391*H391</f>
        <v>0</v>
      </c>
      <c r="AR391" s="17" t="s">
        <v>215</v>
      </c>
      <c r="AT391" s="17" t="s">
        <v>133</v>
      </c>
      <c r="AU391" s="17" t="s">
        <v>76</v>
      </c>
      <c r="AY391" s="17" t="s">
        <v>128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74</v>
      </c>
      <c r="BK391" s="228">
        <f>ROUND(I391*H391,2)</f>
        <v>0</v>
      </c>
      <c r="BL391" s="17" t="s">
        <v>215</v>
      </c>
      <c r="BM391" s="17" t="s">
        <v>924</v>
      </c>
    </row>
    <row r="392" s="12" customFormat="1">
      <c r="B392" s="229"/>
      <c r="C392" s="230"/>
      <c r="D392" s="231" t="s">
        <v>141</v>
      </c>
      <c r="E392" s="232" t="s">
        <v>1</v>
      </c>
      <c r="F392" s="233" t="s">
        <v>827</v>
      </c>
      <c r="G392" s="230"/>
      <c r="H392" s="234">
        <v>6</v>
      </c>
      <c r="I392" s="235"/>
      <c r="J392" s="230"/>
      <c r="K392" s="230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141</v>
      </c>
      <c r="AU392" s="240" t="s">
        <v>76</v>
      </c>
      <c r="AV392" s="12" t="s">
        <v>76</v>
      </c>
      <c r="AW392" s="12" t="s">
        <v>30</v>
      </c>
      <c r="AX392" s="12" t="s">
        <v>67</v>
      </c>
      <c r="AY392" s="240" t="s">
        <v>128</v>
      </c>
    </row>
    <row r="393" s="13" customFormat="1">
      <c r="B393" s="241"/>
      <c r="C393" s="242"/>
      <c r="D393" s="231" t="s">
        <v>141</v>
      </c>
      <c r="E393" s="243" t="s">
        <v>1</v>
      </c>
      <c r="F393" s="244" t="s">
        <v>143</v>
      </c>
      <c r="G393" s="242"/>
      <c r="H393" s="245">
        <v>6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AT393" s="251" t="s">
        <v>141</v>
      </c>
      <c r="AU393" s="251" t="s">
        <v>76</v>
      </c>
      <c r="AV393" s="13" t="s">
        <v>139</v>
      </c>
      <c r="AW393" s="13" t="s">
        <v>30</v>
      </c>
      <c r="AX393" s="13" t="s">
        <v>74</v>
      </c>
      <c r="AY393" s="251" t="s">
        <v>128</v>
      </c>
    </row>
    <row r="394" s="1" customFormat="1" ht="16.5" customHeight="1">
      <c r="B394" s="38"/>
      <c r="C394" s="217" t="s">
        <v>523</v>
      </c>
      <c r="D394" s="217" t="s">
        <v>133</v>
      </c>
      <c r="E394" s="218" t="s">
        <v>528</v>
      </c>
      <c r="F394" s="219" t="s">
        <v>529</v>
      </c>
      <c r="G394" s="220" t="s">
        <v>151</v>
      </c>
      <c r="H394" s="221">
        <v>35.600000000000001</v>
      </c>
      <c r="I394" s="222"/>
      <c r="J394" s="223">
        <f>ROUND(I394*H394,2)</f>
        <v>0</v>
      </c>
      <c r="K394" s="219" t="s">
        <v>137</v>
      </c>
      <c r="L394" s="43"/>
      <c r="M394" s="224" t="s">
        <v>1</v>
      </c>
      <c r="N394" s="225" t="s">
        <v>38</v>
      </c>
      <c r="O394" s="79"/>
      <c r="P394" s="226">
        <f>O394*H394</f>
        <v>0</v>
      </c>
      <c r="Q394" s="226">
        <v>0.0064099999999999999</v>
      </c>
      <c r="R394" s="226">
        <f>Q394*H394</f>
        <v>0.22819600000000001</v>
      </c>
      <c r="S394" s="226">
        <v>0</v>
      </c>
      <c r="T394" s="227">
        <f>S394*H394</f>
        <v>0</v>
      </c>
      <c r="AR394" s="17" t="s">
        <v>215</v>
      </c>
      <c r="AT394" s="17" t="s">
        <v>133</v>
      </c>
      <c r="AU394" s="17" t="s">
        <v>76</v>
      </c>
      <c r="AY394" s="17" t="s">
        <v>128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74</v>
      </c>
      <c r="BK394" s="228">
        <f>ROUND(I394*H394,2)</f>
        <v>0</v>
      </c>
      <c r="BL394" s="17" t="s">
        <v>215</v>
      </c>
      <c r="BM394" s="17" t="s">
        <v>925</v>
      </c>
    </row>
    <row r="395" s="12" customFormat="1">
      <c r="B395" s="229"/>
      <c r="C395" s="230"/>
      <c r="D395" s="231" t="s">
        <v>141</v>
      </c>
      <c r="E395" s="232" t="s">
        <v>1</v>
      </c>
      <c r="F395" s="233" t="s">
        <v>926</v>
      </c>
      <c r="G395" s="230"/>
      <c r="H395" s="234">
        <v>35.600000000000001</v>
      </c>
      <c r="I395" s="235"/>
      <c r="J395" s="230"/>
      <c r="K395" s="230"/>
      <c r="L395" s="236"/>
      <c r="M395" s="237"/>
      <c r="N395" s="238"/>
      <c r="O395" s="238"/>
      <c r="P395" s="238"/>
      <c r="Q395" s="238"/>
      <c r="R395" s="238"/>
      <c r="S395" s="238"/>
      <c r="T395" s="239"/>
      <c r="AT395" s="240" t="s">
        <v>141</v>
      </c>
      <c r="AU395" s="240" t="s">
        <v>76</v>
      </c>
      <c r="AV395" s="12" t="s">
        <v>76</v>
      </c>
      <c r="AW395" s="12" t="s">
        <v>30</v>
      </c>
      <c r="AX395" s="12" t="s">
        <v>67</v>
      </c>
      <c r="AY395" s="240" t="s">
        <v>128</v>
      </c>
    </row>
    <row r="396" s="13" customFormat="1">
      <c r="B396" s="241"/>
      <c r="C396" s="242"/>
      <c r="D396" s="231" t="s">
        <v>141</v>
      </c>
      <c r="E396" s="243" t="s">
        <v>1</v>
      </c>
      <c r="F396" s="244" t="s">
        <v>143</v>
      </c>
      <c r="G396" s="242"/>
      <c r="H396" s="245">
        <v>35.600000000000001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AT396" s="251" t="s">
        <v>141</v>
      </c>
      <c r="AU396" s="251" t="s">
        <v>76</v>
      </c>
      <c r="AV396" s="13" t="s">
        <v>139</v>
      </c>
      <c r="AW396" s="13" t="s">
        <v>30</v>
      </c>
      <c r="AX396" s="13" t="s">
        <v>74</v>
      </c>
      <c r="AY396" s="251" t="s">
        <v>128</v>
      </c>
    </row>
    <row r="397" s="1" customFormat="1" ht="16.5" customHeight="1">
      <c r="B397" s="38"/>
      <c r="C397" s="217" t="s">
        <v>527</v>
      </c>
      <c r="D397" s="217" t="s">
        <v>133</v>
      </c>
      <c r="E397" s="218" t="s">
        <v>533</v>
      </c>
      <c r="F397" s="219" t="s">
        <v>534</v>
      </c>
      <c r="G397" s="220" t="s">
        <v>202</v>
      </c>
      <c r="H397" s="221">
        <v>6</v>
      </c>
      <c r="I397" s="222"/>
      <c r="J397" s="223">
        <f>ROUND(I397*H397,2)</f>
        <v>0</v>
      </c>
      <c r="K397" s="219" t="s">
        <v>137</v>
      </c>
      <c r="L397" s="43"/>
      <c r="M397" s="224" t="s">
        <v>1</v>
      </c>
      <c r="N397" s="225" t="s">
        <v>38</v>
      </c>
      <c r="O397" s="79"/>
      <c r="P397" s="226">
        <f>O397*H397</f>
        <v>0</v>
      </c>
      <c r="Q397" s="226">
        <v>0.00035</v>
      </c>
      <c r="R397" s="226">
        <f>Q397*H397</f>
        <v>0.0020999999999999999</v>
      </c>
      <c r="S397" s="226">
        <v>0</v>
      </c>
      <c r="T397" s="227">
        <f>S397*H397</f>
        <v>0</v>
      </c>
      <c r="AR397" s="17" t="s">
        <v>215</v>
      </c>
      <c r="AT397" s="17" t="s">
        <v>133</v>
      </c>
      <c r="AU397" s="17" t="s">
        <v>76</v>
      </c>
      <c r="AY397" s="17" t="s">
        <v>128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74</v>
      </c>
      <c r="BK397" s="228">
        <f>ROUND(I397*H397,2)</f>
        <v>0</v>
      </c>
      <c r="BL397" s="17" t="s">
        <v>215</v>
      </c>
      <c r="BM397" s="17" t="s">
        <v>927</v>
      </c>
    </row>
    <row r="398" s="12" customFormat="1">
      <c r="B398" s="229"/>
      <c r="C398" s="230"/>
      <c r="D398" s="231" t="s">
        <v>141</v>
      </c>
      <c r="E398" s="232" t="s">
        <v>1</v>
      </c>
      <c r="F398" s="233" t="s">
        <v>129</v>
      </c>
      <c r="G398" s="230"/>
      <c r="H398" s="234">
        <v>6</v>
      </c>
      <c r="I398" s="235"/>
      <c r="J398" s="230"/>
      <c r="K398" s="230"/>
      <c r="L398" s="236"/>
      <c r="M398" s="237"/>
      <c r="N398" s="238"/>
      <c r="O398" s="238"/>
      <c r="P398" s="238"/>
      <c r="Q398" s="238"/>
      <c r="R398" s="238"/>
      <c r="S398" s="238"/>
      <c r="T398" s="239"/>
      <c r="AT398" s="240" t="s">
        <v>141</v>
      </c>
      <c r="AU398" s="240" t="s">
        <v>76</v>
      </c>
      <c r="AV398" s="12" t="s">
        <v>76</v>
      </c>
      <c r="AW398" s="12" t="s">
        <v>30</v>
      </c>
      <c r="AX398" s="12" t="s">
        <v>74</v>
      </c>
      <c r="AY398" s="240" t="s">
        <v>128</v>
      </c>
    </row>
    <row r="399" s="1" customFormat="1" ht="16.5" customHeight="1">
      <c r="B399" s="38"/>
      <c r="C399" s="217" t="s">
        <v>532</v>
      </c>
      <c r="D399" s="217" t="s">
        <v>133</v>
      </c>
      <c r="E399" s="218" t="s">
        <v>537</v>
      </c>
      <c r="F399" s="219" t="s">
        <v>538</v>
      </c>
      <c r="G399" s="220" t="s">
        <v>151</v>
      </c>
      <c r="H399" s="221">
        <v>84</v>
      </c>
      <c r="I399" s="222"/>
      <c r="J399" s="223">
        <f>ROUND(I399*H399,2)</f>
        <v>0</v>
      </c>
      <c r="K399" s="219" t="s">
        <v>137</v>
      </c>
      <c r="L399" s="43"/>
      <c r="M399" s="224" t="s">
        <v>1</v>
      </c>
      <c r="N399" s="225" t="s">
        <v>38</v>
      </c>
      <c r="O399" s="79"/>
      <c r="P399" s="226">
        <f>O399*H399</f>
        <v>0</v>
      </c>
      <c r="Q399" s="226">
        <v>0.0037699999999999999</v>
      </c>
      <c r="R399" s="226">
        <f>Q399*H399</f>
        <v>0.31668000000000002</v>
      </c>
      <c r="S399" s="226">
        <v>0</v>
      </c>
      <c r="T399" s="227">
        <f>S399*H399</f>
        <v>0</v>
      </c>
      <c r="AR399" s="17" t="s">
        <v>215</v>
      </c>
      <c r="AT399" s="17" t="s">
        <v>133</v>
      </c>
      <c r="AU399" s="17" t="s">
        <v>76</v>
      </c>
      <c r="AY399" s="17" t="s">
        <v>128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74</v>
      </c>
      <c r="BK399" s="228">
        <f>ROUND(I399*H399,2)</f>
        <v>0</v>
      </c>
      <c r="BL399" s="17" t="s">
        <v>215</v>
      </c>
      <c r="BM399" s="17" t="s">
        <v>928</v>
      </c>
    </row>
    <row r="400" s="12" customFormat="1">
      <c r="B400" s="229"/>
      <c r="C400" s="230"/>
      <c r="D400" s="231" t="s">
        <v>141</v>
      </c>
      <c r="E400" s="232" t="s">
        <v>1</v>
      </c>
      <c r="F400" s="233" t="s">
        <v>891</v>
      </c>
      <c r="G400" s="230"/>
      <c r="H400" s="234">
        <v>84</v>
      </c>
      <c r="I400" s="235"/>
      <c r="J400" s="230"/>
      <c r="K400" s="230"/>
      <c r="L400" s="236"/>
      <c r="M400" s="237"/>
      <c r="N400" s="238"/>
      <c r="O400" s="238"/>
      <c r="P400" s="238"/>
      <c r="Q400" s="238"/>
      <c r="R400" s="238"/>
      <c r="S400" s="238"/>
      <c r="T400" s="239"/>
      <c r="AT400" s="240" t="s">
        <v>141</v>
      </c>
      <c r="AU400" s="240" t="s">
        <v>76</v>
      </c>
      <c r="AV400" s="12" t="s">
        <v>76</v>
      </c>
      <c r="AW400" s="12" t="s">
        <v>30</v>
      </c>
      <c r="AX400" s="12" t="s">
        <v>67</v>
      </c>
      <c r="AY400" s="240" t="s">
        <v>128</v>
      </c>
    </row>
    <row r="401" s="13" customFormat="1">
      <c r="B401" s="241"/>
      <c r="C401" s="242"/>
      <c r="D401" s="231" t="s">
        <v>141</v>
      </c>
      <c r="E401" s="243" t="s">
        <v>1</v>
      </c>
      <c r="F401" s="244" t="s">
        <v>143</v>
      </c>
      <c r="G401" s="242"/>
      <c r="H401" s="245">
        <v>84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AT401" s="251" t="s">
        <v>141</v>
      </c>
      <c r="AU401" s="251" t="s">
        <v>76</v>
      </c>
      <c r="AV401" s="13" t="s">
        <v>139</v>
      </c>
      <c r="AW401" s="13" t="s">
        <v>30</v>
      </c>
      <c r="AX401" s="13" t="s">
        <v>74</v>
      </c>
      <c r="AY401" s="251" t="s">
        <v>128</v>
      </c>
    </row>
    <row r="402" s="1" customFormat="1" ht="16.5" customHeight="1">
      <c r="B402" s="38"/>
      <c r="C402" s="217" t="s">
        <v>536</v>
      </c>
      <c r="D402" s="217" t="s">
        <v>133</v>
      </c>
      <c r="E402" s="218" t="s">
        <v>929</v>
      </c>
      <c r="F402" s="219" t="s">
        <v>542</v>
      </c>
      <c r="G402" s="220" t="s">
        <v>543</v>
      </c>
      <c r="H402" s="221">
        <v>7</v>
      </c>
      <c r="I402" s="222"/>
      <c r="J402" s="223">
        <f>ROUND(I402*H402,2)</f>
        <v>0</v>
      </c>
      <c r="K402" s="219" t="s">
        <v>1</v>
      </c>
      <c r="L402" s="43"/>
      <c r="M402" s="224" t="s">
        <v>1</v>
      </c>
      <c r="N402" s="225" t="s">
        <v>38</v>
      </c>
      <c r="O402" s="79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AR402" s="17" t="s">
        <v>215</v>
      </c>
      <c r="AT402" s="17" t="s">
        <v>133</v>
      </c>
      <c r="AU402" s="17" t="s">
        <v>76</v>
      </c>
      <c r="AY402" s="17" t="s">
        <v>128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74</v>
      </c>
      <c r="BK402" s="228">
        <f>ROUND(I402*H402,2)</f>
        <v>0</v>
      </c>
      <c r="BL402" s="17" t="s">
        <v>215</v>
      </c>
      <c r="BM402" s="17" t="s">
        <v>930</v>
      </c>
    </row>
    <row r="403" s="12" customFormat="1">
      <c r="B403" s="229"/>
      <c r="C403" s="230"/>
      <c r="D403" s="231" t="s">
        <v>141</v>
      </c>
      <c r="E403" s="232" t="s">
        <v>1</v>
      </c>
      <c r="F403" s="233" t="s">
        <v>931</v>
      </c>
      <c r="G403" s="230"/>
      <c r="H403" s="234">
        <v>7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141</v>
      </c>
      <c r="AU403" s="240" t="s">
        <v>76</v>
      </c>
      <c r="AV403" s="12" t="s">
        <v>76</v>
      </c>
      <c r="AW403" s="12" t="s">
        <v>30</v>
      </c>
      <c r="AX403" s="12" t="s">
        <v>67</v>
      </c>
      <c r="AY403" s="240" t="s">
        <v>128</v>
      </c>
    </row>
    <row r="404" s="13" customFormat="1">
      <c r="B404" s="241"/>
      <c r="C404" s="242"/>
      <c r="D404" s="231" t="s">
        <v>141</v>
      </c>
      <c r="E404" s="243" t="s">
        <v>1</v>
      </c>
      <c r="F404" s="244" t="s">
        <v>143</v>
      </c>
      <c r="G404" s="242"/>
      <c r="H404" s="245">
        <v>7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AT404" s="251" t="s">
        <v>141</v>
      </c>
      <c r="AU404" s="251" t="s">
        <v>76</v>
      </c>
      <c r="AV404" s="13" t="s">
        <v>139</v>
      </c>
      <c r="AW404" s="13" t="s">
        <v>30</v>
      </c>
      <c r="AX404" s="13" t="s">
        <v>74</v>
      </c>
      <c r="AY404" s="251" t="s">
        <v>128</v>
      </c>
    </row>
    <row r="405" s="1" customFormat="1" ht="16.5" customHeight="1">
      <c r="B405" s="38"/>
      <c r="C405" s="217" t="s">
        <v>540</v>
      </c>
      <c r="D405" s="217" t="s">
        <v>133</v>
      </c>
      <c r="E405" s="218" t="s">
        <v>552</v>
      </c>
      <c r="F405" s="219" t="s">
        <v>553</v>
      </c>
      <c r="G405" s="220" t="s">
        <v>231</v>
      </c>
      <c r="H405" s="221">
        <v>6.024</v>
      </c>
      <c r="I405" s="222"/>
      <c r="J405" s="223">
        <f>ROUND(I405*H405,2)</f>
        <v>0</v>
      </c>
      <c r="K405" s="219" t="s">
        <v>137</v>
      </c>
      <c r="L405" s="43"/>
      <c r="M405" s="224" t="s">
        <v>1</v>
      </c>
      <c r="N405" s="225" t="s">
        <v>38</v>
      </c>
      <c r="O405" s="79"/>
      <c r="P405" s="226">
        <f>O405*H405</f>
        <v>0</v>
      </c>
      <c r="Q405" s="226">
        <v>0</v>
      </c>
      <c r="R405" s="226">
        <f>Q405*H405</f>
        <v>0</v>
      </c>
      <c r="S405" s="226">
        <v>0</v>
      </c>
      <c r="T405" s="227">
        <f>S405*H405</f>
        <v>0</v>
      </c>
      <c r="AR405" s="17" t="s">
        <v>215</v>
      </c>
      <c r="AT405" s="17" t="s">
        <v>133</v>
      </c>
      <c r="AU405" s="17" t="s">
        <v>76</v>
      </c>
      <c r="AY405" s="17" t="s">
        <v>128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74</v>
      </c>
      <c r="BK405" s="228">
        <f>ROUND(I405*H405,2)</f>
        <v>0</v>
      </c>
      <c r="BL405" s="17" t="s">
        <v>215</v>
      </c>
      <c r="BM405" s="17" t="s">
        <v>932</v>
      </c>
    </row>
    <row r="406" s="11" customFormat="1" ht="22.8" customHeight="1">
      <c r="B406" s="201"/>
      <c r="C406" s="202"/>
      <c r="D406" s="203" t="s">
        <v>66</v>
      </c>
      <c r="E406" s="215" t="s">
        <v>555</v>
      </c>
      <c r="F406" s="215" t="s">
        <v>556</v>
      </c>
      <c r="G406" s="202"/>
      <c r="H406" s="202"/>
      <c r="I406" s="205"/>
      <c r="J406" s="216">
        <f>BK406</f>
        <v>0</v>
      </c>
      <c r="K406" s="202"/>
      <c r="L406" s="207"/>
      <c r="M406" s="208"/>
      <c r="N406" s="209"/>
      <c r="O406" s="209"/>
      <c r="P406" s="210">
        <f>SUM(P407:P435)</f>
        <v>0</v>
      </c>
      <c r="Q406" s="209"/>
      <c r="R406" s="210">
        <f>SUM(R407:R435)</f>
        <v>0.30474600000000007</v>
      </c>
      <c r="S406" s="209"/>
      <c r="T406" s="211">
        <f>SUM(T407:T435)</f>
        <v>12.93716</v>
      </c>
      <c r="AR406" s="212" t="s">
        <v>76</v>
      </c>
      <c r="AT406" s="213" t="s">
        <v>66</v>
      </c>
      <c r="AU406" s="213" t="s">
        <v>74</v>
      </c>
      <c r="AY406" s="212" t="s">
        <v>128</v>
      </c>
      <c r="BK406" s="214">
        <f>SUM(BK407:BK435)</f>
        <v>0</v>
      </c>
    </row>
    <row r="407" s="1" customFormat="1" ht="16.5" customHeight="1">
      <c r="B407" s="38"/>
      <c r="C407" s="217" t="s">
        <v>546</v>
      </c>
      <c r="D407" s="217" t="s">
        <v>133</v>
      </c>
      <c r="E407" s="218" t="s">
        <v>558</v>
      </c>
      <c r="F407" s="219" t="s">
        <v>559</v>
      </c>
      <c r="G407" s="220" t="s">
        <v>151</v>
      </c>
      <c r="H407" s="221">
        <v>62</v>
      </c>
      <c r="I407" s="222"/>
      <c r="J407" s="223">
        <f>ROUND(I407*H407,2)</f>
        <v>0</v>
      </c>
      <c r="K407" s="219" t="s">
        <v>1</v>
      </c>
      <c r="L407" s="43"/>
      <c r="M407" s="224" t="s">
        <v>1</v>
      </c>
      <c r="N407" s="225" t="s">
        <v>38</v>
      </c>
      <c r="O407" s="79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AR407" s="17" t="s">
        <v>215</v>
      </c>
      <c r="AT407" s="17" t="s">
        <v>133</v>
      </c>
      <c r="AU407" s="17" t="s">
        <v>76</v>
      </c>
      <c r="AY407" s="17" t="s">
        <v>128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74</v>
      </c>
      <c r="BK407" s="228">
        <f>ROUND(I407*H407,2)</f>
        <v>0</v>
      </c>
      <c r="BL407" s="17" t="s">
        <v>215</v>
      </c>
      <c r="BM407" s="17" t="s">
        <v>560</v>
      </c>
    </row>
    <row r="408" s="12" customFormat="1">
      <c r="B408" s="229"/>
      <c r="C408" s="230"/>
      <c r="D408" s="231" t="s">
        <v>141</v>
      </c>
      <c r="E408" s="232" t="s">
        <v>1</v>
      </c>
      <c r="F408" s="233" t="s">
        <v>882</v>
      </c>
      <c r="G408" s="230"/>
      <c r="H408" s="234">
        <v>62</v>
      </c>
      <c r="I408" s="235"/>
      <c r="J408" s="230"/>
      <c r="K408" s="230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141</v>
      </c>
      <c r="AU408" s="240" t="s">
        <v>76</v>
      </c>
      <c r="AV408" s="12" t="s">
        <v>76</v>
      </c>
      <c r="AW408" s="12" t="s">
        <v>30</v>
      </c>
      <c r="AX408" s="12" t="s">
        <v>67</v>
      </c>
      <c r="AY408" s="240" t="s">
        <v>128</v>
      </c>
    </row>
    <row r="409" s="13" customFormat="1">
      <c r="B409" s="241"/>
      <c r="C409" s="242"/>
      <c r="D409" s="231" t="s">
        <v>141</v>
      </c>
      <c r="E409" s="243" t="s">
        <v>1</v>
      </c>
      <c r="F409" s="244" t="s">
        <v>143</v>
      </c>
      <c r="G409" s="242"/>
      <c r="H409" s="245">
        <v>62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AT409" s="251" t="s">
        <v>141</v>
      </c>
      <c r="AU409" s="251" t="s">
        <v>76</v>
      </c>
      <c r="AV409" s="13" t="s">
        <v>139</v>
      </c>
      <c r="AW409" s="13" t="s">
        <v>30</v>
      </c>
      <c r="AX409" s="13" t="s">
        <v>74</v>
      </c>
      <c r="AY409" s="251" t="s">
        <v>128</v>
      </c>
    </row>
    <row r="410" s="1" customFormat="1" ht="16.5" customHeight="1">
      <c r="B410" s="38"/>
      <c r="C410" s="217" t="s">
        <v>551</v>
      </c>
      <c r="D410" s="217" t="s">
        <v>133</v>
      </c>
      <c r="E410" s="218" t="s">
        <v>562</v>
      </c>
      <c r="F410" s="219" t="s">
        <v>563</v>
      </c>
      <c r="G410" s="220" t="s">
        <v>151</v>
      </c>
      <c r="H410" s="221">
        <v>63</v>
      </c>
      <c r="I410" s="222"/>
      <c r="J410" s="223">
        <f>ROUND(I410*H410,2)</f>
        <v>0</v>
      </c>
      <c r="K410" s="219" t="s">
        <v>152</v>
      </c>
      <c r="L410" s="43"/>
      <c r="M410" s="224" t="s">
        <v>1</v>
      </c>
      <c r="N410" s="225" t="s">
        <v>38</v>
      </c>
      <c r="O410" s="79"/>
      <c r="P410" s="226">
        <f>O410*H410</f>
        <v>0</v>
      </c>
      <c r="Q410" s="226">
        <v>1.0000000000000001E-05</v>
      </c>
      <c r="R410" s="226">
        <f>Q410*H410</f>
        <v>0.00063000000000000003</v>
      </c>
      <c r="S410" s="226">
        <v>0</v>
      </c>
      <c r="T410" s="227">
        <f>S410*H410</f>
        <v>0</v>
      </c>
      <c r="AR410" s="17" t="s">
        <v>215</v>
      </c>
      <c r="AT410" s="17" t="s">
        <v>133</v>
      </c>
      <c r="AU410" s="17" t="s">
        <v>76</v>
      </c>
      <c r="AY410" s="17" t="s">
        <v>128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74</v>
      </c>
      <c r="BK410" s="228">
        <f>ROUND(I410*H410,2)</f>
        <v>0</v>
      </c>
      <c r="BL410" s="17" t="s">
        <v>215</v>
      </c>
      <c r="BM410" s="17" t="s">
        <v>564</v>
      </c>
    </row>
    <row r="411" s="12" customFormat="1">
      <c r="B411" s="229"/>
      <c r="C411" s="230"/>
      <c r="D411" s="231" t="s">
        <v>141</v>
      </c>
      <c r="E411" s="232" t="s">
        <v>1</v>
      </c>
      <c r="F411" s="233" t="s">
        <v>933</v>
      </c>
      <c r="G411" s="230"/>
      <c r="H411" s="234">
        <v>63</v>
      </c>
      <c r="I411" s="235"/>
      <c r="J411" s="230"/>
      <c r="K411" s="230"/>
      <c r="L411" s="236"/>
      <c r="M411" s="237"/>
      <c r="N411" s="238"/>
      <c r="O411" s="238"/>
      <c r="P411" s="238"/>
      <c r="Q411" s="238"/>
      <c r="R411" s="238"/>
      <c r="S411" s="238"/>
      <c r="T411" s="239"/>
      <c r="AT411" s="240" t="s">
        <v>141</v>
      </c>
      <c r="AU411" s="240" t="s">
        <v>76</v>
      </c>
      <c r="AV411" s="12" t="s">
        <v>76</v>
      </c>
      <c r="AW411" s="12" t="s">
        <v>30</v>
      </c>
      <c r="AX411" s="12" t="s">
        <v>67</v>
      </c>
      <c r="AY411" s="240" t="s">
        <v>128</v>
      </c>
    </row>
    <row r="412" s="13" customFormat="1">
      <c r="B412" s="241"/>
      <c r="C412" s="242"/>
      <c r="D412" s="231" t="s">
        <v>141</v>
      </c>
      <c r="E412" s="243" t="s">
        <v>1</v>
      </c>
      <c r="F412" s="244" t="s">
        <v>143</v>
      </c>
      <c r="G412" s="242"/>
      <c r="H412" s="245">
        <v>63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AT412" s="251" t="s">
        <v>141</v>
      </c>
      <c r="AU412" s="251" t="s">
        <v>76</v>
      </c>
      <c r="AV412" s="13" t="s">
        <v>139</v>
      </c>
      <c r="AW412" s="13" t="s">
        <v>30</v>
      </c>
      <c r="AX412" s="13" t="s">
        <v>74</v>
      </c>
      <c r="AY412" s="251" t="s">
        <v>128</v>
      </c>
    </row>
    <row r="413" s="1" customFormat="1" ht="16.5" customHeight="1">
      <c r="B413" s="38"/>
      <c r="C413" s="263" t="s">
        <v>557</v>
      </c>
      <c r="D413" s="263" t="s">
        <v>155</v>
      </c>
      <c r="E413" s="264" t="s">
        <v>567</v>
      </c>
      <c r="F413" s="265" t="s">
        <v>568</v>
      </c>
      <c r="G413" s="266" t="s">
        <v>202</v>
      </c>
      <c r="H413" s="267">
        <v>13</v>
      </c>
      <c r="I413" s="268"/>
      <c r="J413" s="269">
        <f>ROUND(I413*H413,2)</f>
        <v>0</v>
      </c>
      <c r="K413" s="265" t="s">
        <v>569</v>
      </c>
      <c r="L413" s="270"/>
      <c r="M413" s="271" t="s">
        <v>1</v>
      </c>
      <c r="N413" s="272" t="s">
        <v>38</v>
      </c>
      <c r="O413" s="79"/>
      <c r="P413" s="226">
        <f>O413*H413</f>
        <v>0</v>
      </c>
      <c r="Q413" s="226">
        <v>0.00050000000000000001</v>
      </c>
      <c r="R413" s="226">
        <f>Q413*H413</f>
        <v>0.0065000000000000006</v>
      </c>
      <c r="S413" s="226">
        <v>0</v>
      </c>
      <c r="T413" s="227">
        <f>S413*H413</f>
        <v>0</v>
      </c>
      <c r="AR413" s="17" t="s">
        <v>315</v>
      </c>
      <c r="AT413" s="17" t="s">
        <v>155</v>
      </c>
      <c r="AU413" s="17" t="s">
        <v>76</v>
      </c>
      <c r="AY413" s="17" t="s">
        <v>128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74</v>
      </c>
      <c r="BK413" s="228">
        <f>ROUND(I413*H413,2)</f>
        <v>0</v>
      </c>
      <c r="BL413" s="17" t="s">
        <v>215</v>
      </c>
      <c r="BM413" s="17" t="s">
        <v>570</v>
      </c>
    </row>
    <row r="414" s="12" customFormat="1">
      <c r="B414" s="229"/>
      <c r="C414" s="230"/>
      <c r="D414" s="231" t="s">
        <v>141</v>
      </c>
      <c r="E414" s="232" t="s">
        <v>1</v>
      </c>
      <c r="F414" s="233" t="s">
        <v>199</v>
      </c>
      <c r="G414" s="230"/>
      <c r="H414" s="234">
        <v>13</v>
      </c>
      <c r="I414" s="235"/>
      <c r="J414" s="230"/>
      <c r="K414" s="230"/>
      <c r="L414" s="236"/>
      <c r="M414" s="237"/>
      <c r="N414" s="238"/>
      <c r="O414" s="238"/>
      <c r="P414" s="238"/>
      <c r="Q414" s="238"/>
      <c r="R414" s="238"/>
      <c r="S414" s="238"/>
      <c r="T414" s="239"/>
      <c r="AT414" s="240" t="s">
        <v>141</v>
      </c>
      <c r="AU414" s="240" t="s">
        <v>76</v>
      </c>
      <c r="AV414" s="12" t="s">
        <v>76</v>
      </c>
      <c r="AW414" s="12" t="s">
        <v>30</v>
      </c>
      <c r="AX414" s="12" t="s">
        <v>67</v>
      </c>
      <c r="AY414" s="240" t="s">
        <v>128</v>
      </c>
    </row>
    <row r="415" s="13" customFormat="1">
      <c r="B415" s="241"/>
      <c r="C415" s="242"/>
      <c r="D415" s="231" t="s">
        <v>141</v>
      </c>
      <c r="E415" s="243" t="s">
        <v>1</v>
      </c>
      <c r="F415" s="244" t="s">
        <v>143</v>
      </c>
      <c r="G415" s="242"/>
      <c r="H415" s="245">
        <v>13</v>
      </c>
      <c r="I415" s="246"/>
      <c r="J415" s="242"/>
      <c r="K415" s="242"/>
      <c r="L415" s="247"/>
      <c r="M415" s="248"/>
      <c r="N415" s="249"/>
      <c r="O415" s="249"/>
      <c r="P415" s="249"/>
      <c r="Q415" s="249"/>
      <c r="R415" s="249"/>
      <c r="S415" s="249"/>
      <c r="T415" s="250"/>
      <c r="AT415" s="251" t="s">
        <v>141</v>
      </c>
      <c r="AU415" s="251" t="s">
        <v>76</v>
      </c>
      <c r="AV415" s="13" t="s">
        <v>139</v>
      </c>
      <c r="AW415" s="13" t="s">
        <v>30</v>
      </c>
      <c r="AX415" s="13" t="s">
        <v>74</v>
      </c>
      <c r="AY415" s="251" t="s">
        <v>128</v>
      </c>
    </row>
    <row r="416" s="1" customFormat="1" ht="16.5" customHeight="1">
      <c r="B416" s="38"/>
      <c r="C416" s="217" t="s">
        <v>561</v>
      </c>
      <c r="D416" s="217" t="s">
        <v>133</v>
      </c>
      <c r="E416" s="218" t="s">
        <v>572</v>
      </c>
      <c r="F416" s="219" t="s">
        <v>573</v>
      </c>
      <c r="G416" s="220" t="s">
        <v>136</v>
      </c>
      <c r="H416" s="221">
        <v>712</v>
      </c>
      <c r="I416" s="222"/>
      <c r="J416" s="223">
        <f>ROUND(I416*H416,2)</f>
        <v>0</v>
      </c>
      <c r="K416" s="219" t="s">
        <v>137</v>
      </c>
      <c r="L416" s="43"/>
      <c r="M416" s="224" t="s">
        <v>1</v>
      </c>
      <c r="N416" s="225" t="s">
        <v>38</v>
      </c>
      <c r="O416" s="79"/>
      <c r="P416" s="226">
        <f>O416*H416</f>
        <v>0</v>
      </c>
      <c r="Q416" s="226">
        <v>0</v>
      </c>
      <c r="R416" s="226">
        <f>Q416*H416</f>
        <v>0</v>
      </c>
      <c r="S416" s="226">
        <v>0.017780000000000001</v>
      </c>
      <c r="T416" s="227">
        <f>S416*H416</f>
        <v>12.659360000000001</v>
      </c>
      <c r="AR416" s="17" t="s">
        <v>215</v>
      </c>
      <c r="AT416" s="17" t="s">
        <v>133</v>
      </c>
      <c r="AU416" s="17" t="s">
        <v>76</v>
      </c>
      <c r="AY416" s="17" t="s">
        <v>128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74</v>
      </c>
      <c r="BK416" s="228">
        <f>ROUND(I416*H416,2)</f>
        <v>0</v>
      </c>
      <c r="BL416" s="17" t="s">
        <v>215</v>
      </c>
      <c r="BM416" s="17" t="s">
        <v>934</v>
      </c>
    </row>
    <row r="417" s="12" customFormat="1">
      <c r="B417" s="229"/>
      <c r="C417" s="230"/>
      <c r="D417" s="231" t="s">
        <v>141</v>
      </c>
      <c r="E417" s="232" t="s">
        <v>1</v>
      </c>
      <c r="F417" s="233" t="s">
        <v>268</v>
      </c>
      <c r="G417" s="230"/>
      <c r="H417" s="234">
        <v>712</v>
      </c>
      <c r="I417" s="235"/>
      <c r="J417" s="230"/>
      <c r="K417" s="230"/>
      <c r="L417" s="236"/>
      <c r="M417" s="237"/>
      <c r="N417" s="238"/>
      <c r="O417" s="238"/>
      <c r="P417" s="238"/>
      <c r="Q417" s="238"/>
      <c r="R417" s="238"/>
      <c r="S417" s="238"/>
      <c r="T417" s="239"/>
      <c r="AT417" s="240" t="s">
        <v>141</v>
      </c>
      <c r="AU417" s="240" t="s">
        <v>76</v>
      </c>
      <c r="AV417" s="12" t="s">
        <v>76</v>
      </c>
      <c r="AW417" s="12" t="s">
        <v>30</v>
      </c>
      <c r="AX417" s="12" t="s">
        <v>67</v>
      </c>
      <c r="AY417" s="240" t="s">
        <v>128</v>
      </c>
    </row>
    <row r="418" s="13" customFormat="1">
      <c r="B418" s="241"/>
      <c r="C418" s="242"/>
      <c r="D418" s="231" t="s">
        <v>141</v>
      </c>
      <c r="E418" s="243" t="s">
        <v>1</v>
      </c>
      <c r="F418" s="244" t="s">
        <v>143</v>
      </c>
      <c r="G418" s="242"/>
      <c r="H418" s="245">
        <v>712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AT418" s="251" t="s">
        <v>141</v>
      </c>
      <c r="AU418" s="251" t="s">
        <v>76</v>
      </c>
      <c r="AV418" s="13" t="s">
        <v>139</v>
      </c>
      <c r="AW418" s="13" t="s">
        <v>30</v>
      </c>
      <c r="AX418" s="13" t="s">
        <v>74</v>
      </c>
      <c r="AY418" s="251" t="s">
        <v>128</v>
      </c>
    </row>
    <row r="419" s="1" customFormat="1" ht="16.5" customHeight="1">
      <c r="B419" s="38"/>
      <c r="C419" s="217" t="s">
        <v>566</v>
      </c>
      <c r="D419" s="217" t="s">
        <v>133</v>
      </c>
      <c r="E419" s="218" t="s">
        <v>576</v>
      </c>
      <c r="F419" s="219" t="s">
        <v>577</v>
      </c>
      <c r="G419" s="220" t="s">
        <v>151</v>
      </c>
      <c r="H419" s="221">
        <v>60</v>
      </c>
      <c r="I419" s="222"/>
      <c r="J419" s="223">
        <f>ROUND(I419*H419,2)</f>
        <v>0</v>
      </c>
      <c r="K419" s="219" t="s">
        <v>137</v>
      </c>
      <c r="L419" s="43"/>
      <c r="M419" s="224" t="s">
        <v>1</v>
      </c>
      <c r="N419" s="225" t="s">
        <v>38</v>
      </c>
      <c r="O419" s="79"/>
      <c r="P419" s="226">
        <f>O419*H419</f>
        <v>0</v>
      </c>
      <c r="Q419" s="226">
        <v>0</v>
      </c>
      <c r="R419" s="226">
        <f>Q419*H419</f>
        <v>0</v>
      </c>
      <c r="S419" s="226">
        <v>0.0046299999999999996</v>
      </c>
      <c r="T419" s="227">
        <f>S419*H419</f>
        <v>0.27779999999999999</v>
      </c>
      <c r="AR419" s="17" t="s">
        <v>215</v>
      </c>
      <c r="AT419" s="17" t="s">
        <v>133</v>
      </c>
      <c r="AU419" s="17" t="s">
        <v>76</v>
      </c>
      <c r="AY419" s="17" t="s">
        <v>128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74</v>
      </c>
      <c r="BK419" s="228">
        <f>ROUND(I419*H419,2)</f>
        <v>0</v>
      </c>
      <c r="BL419" s="17" t="s">
        <v>215</v>
      </c>
      <c r="BM419" s="17" t="s">
        <v>935</v>
      </c>
    </row>
    <row r="420" s="12" customFormat="1">
      <c r="B420" s="229"/>
      <c r="C420" s="230"/>
      <c r="D420" s="231" t="s">
        <v>141</v>
      </c>
      <c r="E420" s="232" t="s">
        <v>1</v>
      </c>
      <c r="F420" s="233" t="s">
        <v>936</v>
      </c>
      <c r="G420" s="230"/>
      <c r="H420" s="234">
        <v>60</v>
      </c>
      <c r="I420" s="235"/>
      <c r="J420" s="230"/>
      <c r="K420" s="230"/>
      <c r="L420" s="236"/>
      <c r="M420" s="237"/>
      <c r="N420" s="238"/>
      <c r="O420" s="238"/>
      <c r="P420" s="238"/>
      <c r="Q420" s="238"/>
      <c r="R420" s="238"/>
      <c r="S420" s="238"/>
      <c r="T420" s="239"/>
      <c r="AT420" s="240" t="s">
        <v>141</v>
      </c>
      <c r="AU420" s="240" t="s">
        <v>76</v>
      </c>
      <c r="AV420" s="12" t="s">
        <v>76</v>
      </c>
      <c r="AW420" s="12" t="s">
        <v>30</v>
      </c>
      <c r="AX420" s="12" t="s">
        <v>67</v>
      </c>
      <c r="AY420" s="240" t="s">
        <v>128</v>
      </c>
    </row>
    <row r="421" s="13" customFormat="1">
      <c r="B421" s="241"/>
      <c r="C421" s="242"/>
      <c r="D421" s="231" t="s">
        <v>141</v>
      </c>
      <c r="E421" s="243" t="s">
        <v>1</v>
      </c>
      <c r="F421" s="244" t="s">
        <v>143</v>
      </c>
      <c r="G421" s="242"/>
      <c r="H421" s="245">
        <v>60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AT421" s="251" t="s">
        <v>141</v>
      </c>
      <c r="AU421" s="251" t="s">
        <v>76</v>
      </c>
      <c r="AV421" s="13" t="s">
        <v>139</v>
      </c>
      <c r="AW421" s="13" t="s">
        <v>30</v>
      </c>
      <c r="AX421" s="13" t="s">
        <v>74</v>
      </c>
      <c r="AY421" s="251" t="s">
        <v>128</v>
      </c>
    </row>
    <row r="422" s="1" customFormat="1" ht="16.5" customHeight="1">
      <c r="B422" s="38"/>
      <c r="C422" s="217" t="s">
        <v>571</v>
      </c>
      <c r="D422" s="217" t="s">
        <v>133</v>
      </c>
      <c r="E422" s="218" t="s">
        <v>581</v>
      </c>
      <c r="F422" s="219" t="s">
        <v>582</v>
      </c>
      <c r="G422" s="220" t="s">
        <v>136</v>
      </c>
      <c r="H422" s="221">
        <v>712</v>
      </c>
      <c r="I422" s="222"/>
      <c r="J422" s="223">
        <f>ROUND(I422*H422,2)</f>
        <v>0</v>
      </c>
      <c r="K422" s="219" t="s">
        <v>137</v>
      </c>
      <c r="L422" s="43"/>
      <c r="M422" s="224" t="s">
        <v>1</v>
      </c>
      <c r="N422" s="225" t="s">
        <v>38</v>
      </c>
      <c r="O422" s="79"/>
      <c r="P422" s="226">
        <f>O422*H422</f>
        <v>0</v>
      </c>
      <c r="Q422" s="226">
        <v>0</v>
      </c>
      <c r="R422" s="226">
        <f>Q422*H422</f>
        <v>0</v>
      </c>
      <c r="S422" s="226">
        <v>0</v>
      </c>
      <c r="T422" s="227">
        <f>S422*H422</f>
        <v>0</v>
      </c>
      <c r="AR422" s="17" t="s">
        <v>215</v>
      </c>
      <c r="AT422" s="17" t="s">
        <v>133</v>
      </c>
      <c r="AU422" s="17" t="s">
        <v>76</v>
      </c>
      <c r="AY422" s="17" t="s">
        <v>128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17" t="s">
        <v>74</v>
      </c>
      <c r="BK422" s="228">
        <f>ROUND(I422*H422,2)</f>
        <v>0</v>
      </c>
      <c r="BL422" s="17" t="s">
        <v>215</v>
      </c>
      <c r="BM422" s="17" t="s">
        <v>937</v>
      </c>
    </row>
    <row r="423" s="12" customFormat="1">
      <c r="B423" s="229"/>
      <c r="C423" s="230"/>
      <c r="D423" s="231" t="s">
        <v>141</v>
      </c>
      <c r="E423" s="232" t="s">
        <v>1</v>
      </c>
      <c r="F423" s="233" t="s">
        <v>268</v>
      </c>
      <c r="G423" s="230"/>
      <c r="H423" s="234">
        <v>712</v>
      </c>
      <c r="I423" s="235"/>
      <c r="J423" s="230"/>
      <c r="K423" s="230"/>
      <c r="L423" s="236"/>
      <c r="M423" s="237"/>
      <c r="N423" s="238"/>
      <c r="O423" s="238"/>
      <c r="P423" s="238"/>
      <c r="Q423" s="238"/>
      <c r="R423" s="238"/>
      <c r="S423" s="238"/>
      <c r="T423" s="239"/>
      <c r="AT423" s="240" t="s">
        <v>141</v>
      </c>
      <c r="AU423" s="240" t="s">
        <v>76</v>
      </c>
      <c r="AV423" s="12" t="s">
        <v>76</v>
      </c>
      <c r="AW423" s="12" t="s">
        <v>30</v>
      </c>
      <c r="AX423" s="12" t="s">
        <v>67</v>
      </c>
      <c r="AY423" s="240" t="s">
        <v>128</v>
      </c>
    </row>
    <row r="424" s="13" customFormat="1">
      <c r="B424" s="241"/>
      <c r="C424" s="242"/>
      <c r="D424" s="231" t="s">
        <v>141</v>
      </c>
      <c r="E424" s="243" t="s">
        <v>1</v>
      </c>
      <c r="F424" s="244" t="s">
        <v>143</v>
      </c>
      <c r="G424" s="242"/>
      <c r="H424" s="245">
        <v>712</v>
      </c>
      <c r="I424" s="246"/>
      <c r="J424" s="242"/>
      <c r="K424" s="242"/>
      <c r="L424" s="247"/>
      <c r="M424" s="248"/>
      <c r="N424" s="249"/>
      <c r="O424" s="249"/>
      <c r="P424" s="249"/>
      <c r="Q424" s="249"/>
      <c r="R424" s="249"/>
      <c r="S424" s="249"/>
      <c r="T424" s="250"/>
      <c r="AT424" s="251" t="s">
        <v>141</v>
      </c>
      <c r="AU424" s="251" t="s">
        <v>76</v>
      </c>
      <c r="AV424" s="13" t="s">
        <v>139</v>
      </c>
      <c r="AW424" s="13" t="s">
        <v>30</v>
      </c>
      <c r="AX424" s="13" t="s">
        <v>74</v>
      </c>
      <c r="AY424" s="251" t="s">
        <v>128</v>
      </c>
    </row>
    <row r="425" s="1" customFormat="1" ht="16.5" customHeight="1">
      <c r="B425" s="38"/>
      <c r="C425" s="217" t="s">
        <v>575</v>
      </c>
      <c r="D425" s="217" t="s">
        <v>133</v>
      </c>
      <c r="E425" s="218" t="s">
        <v>585</v>
      </c>
      <c r="F425" s="219" t="s">
        <v>586</v>
      </c>
      <c r="G425" s="220" t="s">
        <v>151</v>
      </c>
      <c r="H425" s="221">
        <v>60</v>
      </c>
      <c r="I425" s="222"/>
      <c r="J425" s="223">
        <f>ROUND(I425*H425,2)</f>
        <v>0</v>
      </c>
      <c r="K425" s="219" t="s">
        <v>137</v>
      </c>
      <c r="L425" s="43"/>
      <c r="M425" s="224" t="s">
        <v>1</v>
      </c>
      <c r="N425" s="225" t="s">
        <v>38</v>
      </c>
      <c r="O425" s="79"/>
      <c r="P425" s="226">
        <f>O425*H425</f>
        <v>0</v>
      </c>
      <c r="Q425" s="226">
        <v>0</v>
      </c>
      <c r="R425" s="226">
        <f>Q425*H425</f>
        <v>0</v>
      </c>
      <c r="S425" s="226">
        <v>0</v>
      </c>
      <c r="T425" s="227">
        <f>S425*H425</f>
        <v>0</v>
      </c>
      <c r="AR425" s="17" t="s">
        <v>215</v>
      </c>
      <c r="AT425" s="17" t="s">
        <v>133</v>
      </c>
      <c r="AU425" s="17" t="s">
        <v>76</v>
      </c>
      <c r="AY425" s="17" t="s">
        <v>128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7" t="s">
        <v>74</v>
      </c>
      <c r="BK425" s="228">
        <f>ROUND(I425*H425,2)</f>
        <v>0</v>
      </c>
      <c r="BL425" s="17" t="s">
        <v>215</v>
      </c>
      <c r="BM425" s="17" t="s">
        <v>938</v>
      </c>
    </row>
    <row r="426" s="12" customFormat="1">
      <c r="B426" s="229"/>
      <c r="C426" s="230"/>
      <c r="D426" s="231" t="s">
        <v>141</v>
      </c>
      <c r="E426" s="232" t="s">
        <v>1</v>
      </c>
      <c r="F426" s="233" t="s">
        <v>462</v>
      </c>
      <c r="G426" s="230"/>
      <c r="H426" s="234">
        <v>60</v>
      </c>
      <c r="I426" s="235"/>
      <c r="J426" s="230"/>
      <c r="K426" s="230"/>
      <c r="L426" s="236"/>
      <c r="M426" s="237"/>
      <c r="N426" s="238"/>
      <c r="O426" s="238"/>
      <c r="P426" s="238"/>
      <c r="Q426" s="238"/>
      <c r="R426" s="238"/>
      <c r="S426" s="238"/>
      <c r="T426" s="239"/>
      <c r="AT426" s="240" t="s">
        <v>141</v>
      </c>
      <c r="AU426" s="240" t="s">
        <v>76</v>
      </c>
      <c r="AV426" s="12" t="s">
        <v>76</v>
      </c>
      <c r="AW426" s="12" t="s">
        <v>30</v>
      </c>
      <c r="AX426" s="12" t="s">
        <v>74</v>
      </c>
      <c r="AY426" s="240" t="s">
        <v>128</v>
      </c>
    </row>
    <row r="427" s="1" customFormat="1" ht="16.5" customHeight="1">
      <c r="B427" s="38"/>
      <c r="C427" s="217" t="s">
        <v>580</v>
      </c>
      <c r="D427" s="217" t="s">
        <v>133</v>
      </c>
      <c r="E427" s="218" t="s">
        <v>598</v>
      </c>
      <c r="F427" s="219" t="s">
        <v>599</v>
      </c>
      <c r="G427" s="220" t="s">
        <v>136</v>
      </c>
      <c r="H427" s="221">
        <v>712</v>
      </c>
      <c r="I427" s="222"/>
      <c r="J427" s="223">
        <f>ROUND(I427*H427,2)</f>
        <v>0</v>
      </c>
      <c r="K427" s="219" t="s">
        <v>137</v>
      </c>
      <c r="L427" s="43"/>
      <c r="M427" s="224" t="s">
        <v>1</v>
      </c>
      <c r="N427" s="225" t="s">
        <v>38</v>
      </c>
      <c r="O427" s="79"/>
      <c r="P427" s="226">
        <f>O427*H427</f>
        <v>0</v>
      </c>
      <c r="Q427" s="226">
        <v>0</v>
      </c>
      <c r="R427" s="226">
        <f>Q427*H427</f>
        <v>0</v>
      </c>
      <c r="S427" s="226">
        <v>0</v>
      </c>
      <c r="T427" s="227">
        <f>S427*H427</f>
        <v>0</v>
      </c>
      <c r="AR427" s="17" t="s">
        <v>215</v>
      </c>
      <c r="AT427" s="17" t="s">
        <v>133</v>
      </c>
      <c r="AU427" s="17" t="s">
        <v>76</v>
      </c>
      <c r="AY427" s="17" t="s">
        <v>128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74</v>
      </c>
      <c r="BK427" s="228">
        <f>ROUND(I427*H427,2)</f>
        <v>0</v>
      </c>
      <c r="BL427" s="17" t="s">
        <v>215</v>
      </c>
      <c r="BM427" s="17" t="s">
        <v>600</v>
      </c>
    </row>
    <row r="428" s="12" customFormat="1">
      <c r="B428" s="229"/>
      <c r="C428" s="230"/>
      <c r="D428" s="231" t="s">
        <v>141</v>
      </c>
      <c r="E428" s="232" t="s">
        <v>1</v>
      </c>
      <c r="F428" s="233" t="s">
        <v>268</v>
      </c>
      <c r="G428" s="230"/>
      <c r="H428" s="234">
        <v>712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141</v>
      </c>
      <c r="AU428" s="240" t="s">
        <v>76</v>
      </c>
      <c r="AV428" s="12" t="s">
        <v>76</v>
      </c>
      <c r="AW428" s="12" t="s">
        <v>30</v>
      </c>
      <c r="AX428" s="12" t="s">
        <v>67</v>
      </c>
      <c r="AY428" s="240" t="s">
        <v>128</v>
      </c>
    </row>
    <row r="429" s="13" customFormat="1">
      <c r="B429" s="241"/>
      <c r="C429" s="242"/>
      <c r="D429" s="231" t="s">
        <v>141</v>
      </c>
      <c r="E429" s="243" t="s">
        <v>1</v>
      </c>
      <c r="F429" s="244" t="s">
        <v>143</v>
      </c>
      <c r="G429" s="242"/>
      <c r="H429" s="245">
        <v>712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AT429" s="251" t="s">
        <v>141</v>
      </c>
      <c r="AU429" s="251" t="s">
        <v>76</v>
      </c>
      <c r="AV429" s="13" t="s">
        <v>139</v>
      </c>
      <c r="AW429" s="13" t="s">
        <v>30</v>
      </c>
      <c r="AX429" s="13" t="s">
        <v>67</v>
      </c>
      <c r="AY429" s="251" t="s">
        <v>128</v>
      </c>
    </row>
    <row r="430" s="14" customFormat="1">
      <c r="B430" s="252"/>
      <c r="C430" s="253"/>
      <c r="D430" s="231" t="s">
        <v>141</v>
      </c>
      <c r="E430" s="254" t="s">
        <v>1</v>
      </c>
      <c r="F430" s="255" t="s">
        <v>145</v>
      </c>
      <c r="G430" s="253"/>
      <c r="H430" s="256">
        <v>712</v>
      </c>
      <c r="I430" s="257"/>
      <c r="J430" s="253"/>
      <c r="K430" s="253"/>
      <c r="L430" s="258"/>
      <c r="M430" s="259"/>
      <c r="N430" s="260"/>
      <c r="O430" s="260"/>
      <c r="P430" s="260"/>
      <c r="Q430" s="260"/>
      <c r="R430" s="260"/>
      <c r="S430" s="260"/>
      <c r="T430" s="261"/>
      <c r="AT430" s="262" t="s">
        <v>141</v>
      </c>
      <c r="AU430" s="262" t="s">
        <v>76</v>
      </c>
      <c r="AV430" s="14" t="s">
        <v>138</v>
      </c>
      <c r="AW430" s="14" t="s">
        <v>30</v>
      </c>
      <c r="AX430" s="14" t="s">
        <v>74</v>
      </c>
      <c r="AY430" s="262" t="s">
        <v>128</v>
      </c>
    </row>
    <row r="431" s="1" customFormat="1" ht="16.5" customHeight="1">
      <c r="B431" s="38"/>
      <c r="C431" s="263" t="s">
        <v>584</v>
      </c>
      <c r="D431" s="263" t="s">
        <v>155</v>
      </c>
      <c r="E431" s="264" t="s">
        <v>602</v>
      </c>
      <c r="F431" s="265" t="s">
        <v>603</v>
      </c>
      <c r="G431" s="266" t="s">
        <v>136</v>
      </c>
      <c r="H431" s="267">
        <v>783.20000000000005</v>
      </c>
      <c r="I431" s="268"/>
      <c r="J431" s="269">
        <f>ROUND(I431*H431,2)</f>
        <v>0</v>
      </c>
      <c r="K431" s="265" t="s">
        <v>152</v>
      </c>
      <c r="L431" s="270"/>
      <c r="M431" s="271" t="s">
        <v>1</v>
      </c>
      <c r="N431" s="272" t="s">
        <v>38</v>
      </c>
      <c r="O431" s="79"/>
      <c r="P431" s="226">
        <f>O431*H431</f>
        <v>0</v>
      </c>
      <c r="Q431" s="226">
        <v>0.00038000000000000002</v>
      </c>
      <c r="R431" s="226">
        <f>Q431*H431</f>
        <v>0.29761600000000005</v>
      </c>
      <c r="S431" s="226">
        <v>0</v>
      </c>
      <c r="T431" s="227">
        <f>S431*H431</f>
        <v>0</v>
      </c>
      <c r="AR431" s="17" t="s">
        <v>315</v>
      </c>
      <c r="AT431" s="17" t="s">
        <v>155</v>
      </c>
      <c r="AU431" s="17" t="s">
        <v>76</v>
      </c>
      <c r="AY431" s="17" t="s">
        <v>128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74</v>
      </c>
      <c r="BK431" s="228">
        <f>ROUND(I431*H431,2)</f>
        <v>0</v>
      </c>
      <c r="BL431" s="17" t="s">
        <v>215</v>
      </c>
      <c r="BM431" s="17" t="s">
        <v>604</v>
      </c>
    </row>
    <row r="432" s="12" customFormat="1">
      <c r="B432" s="229"/>
      <c r="C432" s="230"/>
      <c r="D432" s="231" t="s">
        <v>141</v>
      </c>
      <c r="E432" s="232" t="s">
        <v>1</v>
      </c>
      <c r="F432" s="233" t="s">
        <v>268</v>
      </c>
      <c r="G432" s="230"/>
      <c r="H432" s="234">
        <v>712</v>
      </c>
      <c r="I432" s="235"/>
      <c r="J432" s="230"/>
      <c r="K432" s="230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141</v>
      </c>
      <c r="AU432" s="240" t="s">
        <v>76</v>
      </c>
      <c r="AV432" s="12" t="s">
        <v>76</v>
      </c>
      <c r="AW432" s="12" t="s">
        <v>30</v>
      </c>
      <c r="AX432" s="12" t="s">
        <v>67</v>
      </c>
      <c r="AY432" s="240" t="s">
        <v>128</v>
      </c>
    </row>
    <row r="433" s="13" customFormat="1">
      <c r="B433" s="241"/>
      <c r="C433" s="242"/>
      <c r="D433" s="231" t="s">
        <v>141</v>
      </c>
      <c r="E433" s="243" t="s">
        <v>1</v>
      </c>
      <c r="F433" s="244" t="s">
        <v>143</v>
      </c>
      <c r="G433" s="242"/>
      <c r="H433" s="245">
        <v>712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AT433" s="251" t="s">
        <v>141</v>
      </c>
      <c r="AU433" s="251" t="s">
        <v>76</v>
      </c>
      <c r="AV433" s="13" t="s">
        <v>139</v>
      </c>
      <c r="AW433" s="13" t="s">
        <v>30</v>
      </c>
      <c r="AX433" s="13" t="s">
        <v>74</v>
      </c>
      <c r="AY433" s="251" t="s">
        <v>128</v>
      </c>
    </row>
    <row r="434" s="12" customFormat="1">
      <c r="B434" s="229"/>
      <c r="C434" s="230"/>
      <c r="D434" s="231" t="s">
        <v>141</v>
      </c>
      <c r="E434" s="230"/>
      <c r="F434" s="233" t="s">
        <v>939</v>
      </c>
      <c r="G434" s="230"/>
      <c r="H434" s="234">
        <v>783.20000000000005</v>
      </c>
      <c r="I434" s="235"/>
      <c r="J434" s="230"/>
      <c r="K434" s="230"/>
      <c r="L434" s="236"/>
      <c r="M434" s="237"/>
      <c r="N434" s="238"/>
      <c r="O434" s="238"/>
      <c r="P434" s="238"/>
      <c r="Q434" s="238"/>
      <c r="R434" s="238"/>
      <c r="S434" s="238"/>
      <c r="T434" s="239"/>
      <c r="AT434" s="240" t="s">
        <v>141</v>
      </c>
      <c r="AU434" s="240" t="s">
        <v>76</v>
      </c>
      <c r="AV434" s="12" t="s">
        <v>76</v>
      </c>
      <c r="AW434" s="12" t="s">
        <v>4</v>
      </c>
      <c r="AX434" s="12" t="s">
        <v>74</v>
      </c>
      <c r="AY434" s="240" t="s">
        <v>128</v>
      </c>
    </row>
    <row r="435" s="1" customFormat="1" ht="16.5" customHeight="1">
      <c r="B435" s="38"/>
      <c r="C435" s="217" t="s">
        <v>597</v>
      </c>
      <c r="D435" s="217" t="s">
        <v>133</v>
      </c>
      <c r="E435" s="218" t="s">
        <v>607</v>
      </c>
      <c r="F435" s="219" t="s">
        <v>608</v>
      </c>
      <c r="G435" s="220" t="s">
        <v>231</v>
      </c>
      <c r="H435" s="221">
        <v>0.30499999999999999</v>
      </c>
      <c r="I435" s="222"/>
      <c r="J435" s="223">
        <f>ROUND(I435*H435,2)</f>
        <v>0</v>
      </c>
      <c r="K435" s="219" t="s">
        <v>137</v>
      </c>
      <c r="L435" s="43"/>
      <c r="M435" s="224" t="s">
        <v>1</v>
      </c>
      <c r="N435" s="225" t="s">
        <v>38</v>
      </c>
      <c r="O435" s="79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AR435" s="17" t="s">
        <v>215</v>
      </c>
      <c r="AT435" s="17" t="s">
        <v>133</v>
      </c>
      <c r="AU435" s="17" t="s">
        <v>76</v>
      </c>
      <c r="AY435" s="17" t="s">
        <v>128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74</v>
      </c>
      <c r="BK435" s="228">
        <f>ROUND(I435*H435,2)</f>
        <v>0</v>
      </c>
      <c r="BL435" s="17" t="s">
        <v>215</v>
      </c>
      <c r="BM435" s="17" t="s">
        <v>609</v>
      </c>
    </row>
    <row r="436" s="11" customFormat="1" ht="22.8" customHeight="1">
      <c r="B436" s="201"/>
      <c r="C436" s="202"/>
      <c r="D436" s="203" t="s">
        <v>66</v>
      </c>
      <c r="E436" s="215" t="s">
        <v>610</v>
      </c>
      <c r="F436" s="215" t="s">
        <v>611</v>
      </c>
      <c r="G436" s="202"/>
      <c r="H436" s="202"/>
      <c r="I436" s="205"/>
      <c r="J436" s="216">
        <f>BK436</f>
        <v>0</v>
      </c>
      <c r="K436" s="202"/>
      <c r="L436" s="207"/>
      <c r="M436" s="208"/>
      <c r="N436" s="209"/>
      <c r="O436" s="209"/>
      <c r="P436" s="210">
        <f>SUM(P437:P548)</f>
        <v>0</v>
      </c>
      <c r="Q436" s="209"/>
      <c r="R436" s="210">
        <f>SUM(R437:R548)</f>
        <v>0.51350865000000001</v>
      </c>
      <c r="S436" s="209"/>
      <c r="T436" s="211">
        <f>SUM(T437:T548)</f>
        <v>0</v>
      </c>
      <c r="AR436" s="212" t="s">
        <v>76</v>
      </c>
      <c r="AT436" s="213" t="s">
        <v>66</v>
      </c>
      <c r="AU436" s="213" t="s">
        <v>74</v>
      </c>
      <c r="AY436" s="212" t="s">
        <v>128</v>
      </c>
      <c r="BK436" s="214">
        <f>SUM(BK437:BK548)</f>
        <v>0</v>
      </c>
    </row>
    <row r="437" s="1" customFormat="1" ht="16.5" customHeight="1">
      <c r="B437" s="38"/>
      <c r="C437" s="217" t="s">
        <v>601</v>
      </c>
      <c r="D437" s="217" t="s">
        <v>133</v>
      </c>
      <c r="E437" s="218" t="s">
        <v>613</v>
      </c>
      <c r="F437" s="219" t="s">
        <v>614</v>
      </c>
      <c r="G437" s="220" t="s">
        <v>136</v>
      </c>
      <c r="H437" s="221">
        <v>290.98399999999998</v>
      </c>
      <c r="I437" s="222"/>
      <c r="J437" s="223">
        <f>ROUND(I437*H437,2)</f>
        <v>0</v>
      </c>
      <c r="K437" s="219" t="s">
        <v>137</v>
      </c>
      <c r="L437" s="43"/>
      <c r="M437" s="224" t="s">
        <v>1</v>
      </c>
      <c r="N437" s="225" t="s">
        <v>38</v>
      </c>
      <c r="O437" s="79"/>
      <c r="P437" s="226">
        <f>O437*H437</f>
        <v>0</v>
      </c>
      <c r="Q437" s="226">
        <v>0.00022000000000000001</v>
      </c>
      <c r="R437" s="226">
        <f>Q437*H437</f>
        <v>0.064016480000000001</v>
      </c>
      <c r="S437" s="226">
        <v>0</v>
      </c>
      <c r="T437" s="227">
        <f>S437*H437</f>
        <v>0</v>
      </c>
      <c r="AR437" s="17" t="s">
        <v>215</v>
      </c>
      <c r="AT437" s="17" t="s">
        <v>133</v>
      </c>
      <c r="AU437" s="17" t="s">
        <v>76</v>
      </c>
      <c r="AY437" s="17" t="s">
        <v>128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7" t="s">
        <v>74</v>
      </c>
      <c r="BK437" s="228">
        <f>ROUND(I437*H437,2)</f>
        <v>0</v>
      </c>
      <c r="BL437" s="17" t="s">
        <v>215</v>
      </c>
      <c r="BM437" s="17" t="s">
        <v>940</v>
      </c>
    </row>
    <row r="438" s="12" customFormat="1">
      <c r="B438" s="229"/>
      <c r="C438" s="230"/>
      <c r="D438" s="231" t="s">
        <v>141</v>
      </c>
      <c r="E438" s="232" t="s">
        <v>1</v>
      </c>
      <c r="F438" s="233" t="s">
        <v>941</v>
      </c>
      <c r="G438" s="230"/>
      <c r="H438" s="234">
        <v>25.920000000000002</v>
      </c>
      <c r="I438" s="235"/>
      <c r="J438" s="230"/>
      <c r="K438" s="230"/>
      <c r="L438" s="236"/>
      <c r="M438" s="237"/>
      <c r="N438" s="238"/>
      <c r="O438" s="238"/>
      <c r="P438" s="238"/>
      <c r="Q438" s="238"/>
      <c r="R438" s="238"/>
      <c r="S438" s="238"/>
      <c r="T438" s="239"/>
      <c r="AT438" s="240" t="s">
        <v>141</v>
      </c>
      <c r="AU438" s="240" t="s">
        <v>76</v>
      </c>
      <c r="AV438" s="12" t="s">
        <v>76</v>
      </c>
      <c r="AW438" s="12" t="s">
        <v>30</v>
      </c>
      <c r="AX438" s="12" t="s">
        <v>67</v>
      </c>
      <c r="AY438" s="240" t="s">
        <v>128</v>
      </c>
    </row>
    <row r="439" s="12" customFormat="1">
      <c r="B439" s="229"/>
      <c r="C439" s="230"/>
      <c r="D439" s="231" t="s">
        <v>141</v>
      </c>
      <c r="E439" s="232" t="s">
        <v>1</v>
      </c>
      <c r="F439" s="233" t="s">
        <v>942</v>
      </c>
      <c r="G439" s="230"/>
      <c r="H439" s="234">
        <v>38.880000000000003</v>
      </c>
      <c r="I439" s="235"/>
      <c r="J439" s="230"/>
      <c r="K439" s="230"/>
      <c r="L439" s="236"/>
      <c r="M439" s="237"/>
      <c r="N439" s="238"/>
      <c r="O439" s="238"/>
      <c r="P439" s="238"/>
      <c r="Q439" s="238"/>
      <c r="R439" s="238"/>
      <c r="S439" s="238"/>
      <c r="T439" s="239"/>
      <c r="AT439" s="240" t="s">
        <v>141</v>
      </c>
      <c r="AU439" s="240" t="s">
        <v>76</v>
      </c>
      <c r="AV439" s="12" t="s">
        <v>76</v>
      </c>
      <c r="AW439" s="12" t="s">
        <v>30</v>
      </c>
      <c r="AX439" s="12" t="s">
        <v>67</v>
      </c>
      <c r="AY439" s="240" t="s">
        <v>128</v>
      </c>
    </row>
    <row r="440" s="13" customFormat="1">
      <c r="B440" s="241"/>
      <c r="C440" s="242"/>
      <c r="D440" s="231" t="s">
        <v>141</v>
      </c>
      <c r="E440" s="243" t="s">
        <v>1</v>
      </c>
      <c r="F440" s="244" t="s">
        <v>143</v>
      </c>
      <c r="G440" s="242"/>
      <c r="H440" s="245">
        <v>64.800000000000011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AT440" s="251" t="s">
        <v>141</v>
      </c>
      <c r="AU440" s="251" t="s">
        <v>76</v>
      </c>
      <c r="AV440" s="13" t="s">
        <v>139</v>
      </c>
      <c r="AW440" s="13" t="s">
        <v>30</v>
      </c>
      <c r="AX440" s="13" t="s">
        <v>67</v>
      </c>
      <c r="AY440" s="251" t="s">
        <v>128</v>
      </c>
    </row>
    <row r="441" s="12" customFormat="1">
      <c r="B441" s="229"/>
      <c r="C441" s="230"/>
      <c r="D441" s="231" t="s">
        <v>141</v>
      </c>
      <c r="E441" s="232" t="s">
        <v>1</v>
      </c>
      <c r="F441" s="233" t="s">
        <v>943</v>
      </c>
      <c r="G441" s="230"/>
      <c r="H441" s="234">
        <v>5.7599999999999998</v>
      </c>
      <c r="I441" s="235"/>
      <c r="J441" s="230"/>
      <c r="K441" s="230"/>
      <c r="L441" s="236"/>
      <c r="M441" s="237"/>
      <c r="N441" s="238"/>
      <c r="O441" s="238"/>
      <c r="P441" s="238"/>
      <c r="Q441" s="238"/>
      <c r="R441" s="238"/>
      <c r="S441" s="238"/>
      <c r="T441" s="239"/>
      <c r="AT441" s="240" t="s">
        <v>141</v>
      </c>
      <c r="AU441" s="240" t="s">
        <v>76</v>
      </c>
      <c r="AV441" s="12" t="s">
        <v>76</v>
      </c>
      <c r="AW441" s="12" t="s">
        <v>30</v>
      </c>
      <c r="AX441" s="12" t="s">
        <v>67</v>
      </c>
      <c r="AY441" s="240" t="s">
        <v>128</v>
      </c>
    </row>
    <row r="442" s="12" customFormat="1">
      <c r="B442" s="229"/>
      <c r="C442" s="230"/>
      <c r="D442" s="231" t="s">
        <v>141</v>
      </c>
      <c r="E442" s="232" t="s">
        <v>1</v>
      </c>
      <c r="F442" s="233" t="s">
        <v>944</v>
      </c>
      <c r="G442" s="230"/>
      <c r="H442" s="234">
        <v>10.08</v>
      </c>
      <c r="I442" s="235"/>
      <c r="J442" s="230"/>
      <c r="K442" s="230"/>
      <c r="L442" s="236"/>
      <c r="M442" s="237"/>
      <c r="N442" s="238"/>
      <c r="O442" s="238"/>
      <c r="P442" s="238"/>
      <c r="Q442" s="238"/>
      <c r="R442" s="238"/>
      <c r="S442" s="238"/>
      <c r="T442" s="239"/>
      <c r="AT442" s="240" t="s">
        <v>141</v>
      </c>
      <c r="AU442" s="240" t="s">
        <v>76</v>
      </c>
      <c r="AV442" s="12" t="s">
        <v>76</v>
      </c>
      <c r="AW442" s="12" t="s">
        <v>30</v>
      </c>
      <c r="AX442" s="12" t="s">
        <v>67</v>
      </c>
      <c r="AY442" s="240" t="s">
        <v>128</v>
      </c>
    </row>
    <row r="443" s="13" customFormat="1">
      <c r="B443" s="241"/>
      <c r="C443" s="242"/>
      <c r="D443" s="231" t="s">
        <v>141</v>
      </c>
      <c r="E443" s="243" t="s">
        <v>1</v>
      </c>
      <c r="F443" s="244" t="s">
        <v>143</v>
      </c>
      <c r="G443" s="242"/>
      <c r="H443" s="245">
        <v>15.84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AT443" s="251" t="s">
        <v>141</v>
      </c>
      <c r="AU443" s="251" t="s">
        <v>76</v>
      </c>
      <c r="AV443" s="13" t="s">
        <v>139</v>
      </c>
      <c r="AW443" s="13" t="s">
        <v>30</v>
      </c>
      <c r="AX443" s="13" t="s">
        <v>67</v>
      </c>
      <c r="AY443" s="251" t="s">
        <v>128</v>
      </c>
    </row>
    <row r="444" s="12" customFormat="1">
      <c r="B444" s="229"/>
      <c r="C444" s="230"/>
      <c r="D444" s="231" t="s">
        <v>141</v>
      </c>
      <c r="E444" s="232" t="s">
        <v>1</v>
      </c>
      <c r="F444" s="233" t="s">
        <v>945</v>
      </c>
      <c r="G444" s="230"/>
      <c r="H444" s="234">
        <v>17.640000000000001</v>
      </c>
      <c r="I444" s="235"/>
      <c r="J444" s="230"/>
      <c r="K444" s="230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141</v>
      </c>
      <c r="AU444" s="240" t="s">
        <v>76</v>
      </c>
      <c r="AV444" s="12" t="s">
        <v>76</v>
      </c>
      <c r="AW444" s="12" t="s">
        <v>30</v>
      </c>
      <c r="AX444" s="12" t="s">
        <v>67</v>
      </c>
      <c r="AY444" s="240" t="s">
        <v>128</v>
      </c>
    </row>
    <row r="445" s="12" customFormat="1">
      <c r="B445" s="229"/>
      <c r="C445" s="230"/>
      <c r="D445" s="231" t="s">
        <v>141</v>
      </c>
      <c r="E445" s="232" t="s">
        <v>1</v>
      </c>
      <c r="F445" s="233" t="s">
        <v>946</v>
      </c>
      <c r="G445" s="230"/>
      <c r="H445" s="234">
        <v>15.119999999999999</v>
      </c>
      <c r="I445" s="235"/>
      <c r="J445" s="230"/>
      <c r="K445" s="230"/>
      <c r="L445" s="236"/>
      <c r="M445" s="237"/>
      <c r="N445" s="238"/>
      <c r="O445" s="238"/>
      <c r="P445" s="238"/>
      <c r="Q445" s="238"/>
      <c r="R445" s="238"/>
      <c r="S445" s="238"/>
      <c r="T445" s="239"/>
      <c r="AT445" s="240" t="s">
        <v>141</v>
      </c>
      <c r="AU445" s="240" t="s">
        <v>76</v>
      </c>
      <c r="AV445" s="12" t="s">
        <v>76</v>
      </c>
      <c r="AW445" s="12" t="s">
        <v>30</v>
      </c>
      <c r="AX445" s="12" t="s">
        <v>67</v>
      </c>
      <c r="AY445" s="240" t="s">
        <v>128</v>
      </c>
    </row>
    <row r="446" s="13" customFormat="1">
      <c r="B446" s="241"/>
      <c r="C446" s="242"/>
      <c r="D446" s="231" t="s">
        <v>141</v>
      </c>
      <c r="E446" s="243" t="s">
        <v>1</v>
      </c>
      <c r="F446" s="244" t="s">
        <v>143</v>
      </c>
      <c r="G446" s="242"/>
      <c r="H446" s="245">
        <v>32.759999999999998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AT446" s="251" t="s">
        <v>141</v>
      </c>
      <c r="AU446" s="251" t="s">
        <v>76</v>
      </c>
      <c r="AV446" s="13" t="s">
        <v>139</v>
      </c>
      <c r="AW446" s="13" t="s">
        <v>30</v>
      </c>
      <c r="AX446" s="13" t="s">
        <v>67</v>
      </c>
      <c r="AY446" s="251" t="s">
        <v>128</v>
      </c>
    </row>
    <row r="447" s="12" customFormat="1">
      <c r="B447" s="229"/>
      <c r="C447" s="230"/>
      <c r="D447" s="231" t="s">
        <v>141</v>
      </c>
      <c r="E447" s="232" t="s">
        <v>1</v>
      </c>
      <c r="F447" s="233" t="s">
        <v>947</v>
      </c>
      <c r="G447" s="230"/>
      <c r="H447" s="234">
        <v>11.880000000000001</v>
      </c>
      <c r="I447" s="235"/>
      <c r="J447" s="230"/>
      <c r="K447" s="230"/>
      <c r="L447" s="236"/>
      <c r="M447" s="237"/>
      <c r="N447" s="238"/>
      <c r="O447" s="238"/>
      <c r="P447" s="238"/>
      <c r="Q447" s="238"/>
      <c r="R447" s="238"/>
      <c r="S447" s="238"/>
      <c r="T447" s="239"/>
      <c r="AT447" s="240" t="s">
        <v>141</v>
      </c>
      <c r="AU447" s="240" t="s">
        <v>76</v>
      </c>
      <c r="AV447" s="12" t="s">
        <v>76</v>
      </c>
      <c r="AW447" s="12" t="s">
        <v>30</v>
      </c>
      <c r="AX447" s="12" t="s">
        <v>67</v>
      </c>
      <c r="AY447" s="240" t="s">
        <v>128</v>
      </c>
    </row>
    <row r="448" s="12" customFormat="1">
      <c r="B448" s="229"/>
      <c r="C448" s="230"/>
      <c r="D448" s="231" t="s">
        <v>141</v>
      </c>
      <c r="E448" s="232" t="s">
        <v>1</v>
      </c>
      <c r="F448" s="233" t="s">
        <v>948</v>
      </c>
      <c r="G448" s="230"/>
      <c r="H448" s="234">
        <v>12.960000000000001</v>
      </c>
      <c r="I448" s="235"/>
      <c r="J448" s="230"/>
      <c r="K448" s="230"/>
      <c r="L448" s="236"/>
      <c r="M448" s="237"/>
      <c r="N448" s="238"/>
      <c r="O448" s="238"/>
      <c r="P448" s="238"/>
      <c r="Q448" s="238"/>
      <c r="R448" s="238"/>
      <c r="S448" s="238"/>
      <c r="T448" s="239"/>
      <c r="AT448" s="240" t="s">
        <v>141</v>
      </c>
      <c r="AU448" s="240" t="s">
        <v>76</v>
      </c>
      <c r="AV448" s="12" t="s">
        <v>76</v>
      </c>
      <c r="AW448" s="12" t="s">
        <v>30</v>
      </c>
      <c r="AX448" s="12" t="s">
        <v>67</v>
      </c>
      <c r="AY448" s="240" t="s">
        <v>128</v>
      </c>
    </row>
    <row r="449" s="13" customFormat="1">
      <c r="B449" s="241"/>
      <c r="C449" s="242"/>
      <c r="D449" s="231" t="s">
        <v>141</v>
      </c>
      <c r="E449" s="243" t="s">
        <v>1</v>
      </c>
      <c r="F449" s="244" t="s">
        <v>143</v>
      </c>
      <c r="G449" s="242"/>
      <c r="H449" s="245">
        <v>24.840000000000003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AT449" s="251" t="s">
        <v>141</v>
      </c>
      <c r="AU449" s="251" t="s">
        <v>76</v>
      </c>
      <c r="AV449" s="13" t="s">
        <v>139</v>
      </c>
      <c r="AW449" s="13" t="s">
        <v>30</v>
      </c>
      <c r="AX449" s="13" t="s">
        <v>67</v>
      </c>
      <c r="AY449" s="251" t="s">
        <v>128</v>
      </c>
    </row>
    <row r="450" s="12" customFormat="1">
      <c r="B450" s="229"/>
      <c r="C450" s="230"/>
      <c r="D450" s="231" t="s">
        <v>141</v>
      </c>
      <c r="E450" s="232" t="s">
        <v>1</v>
      </c>
      <c r="F450" s="233" t="s">
        <v>949</v>
      </c>
      <c r="G450" s="230"/>
      <c r="H450" s="234">
        <v>144</v>
      </c>
      <c r="I450" s="235"/>
      <c r="J450" s="230"/>
      <c r="K450" s="230"/>
      <c r="L450" s="236"/>
      <c r="M450" s="237"/>
      <c r="N450" s="238"/>
      <c r="O450" s="238"/>
      <c r="P450" s="238"/>
      <c r="Q450" s="238"/>
      <c r="R450" s="238"/>
      <c r="S450" s="238"/>
      <c r="T450" s="239"/>
      <c r="AT450" s="240" t="s">
        <v>141</v>
      </c>
      <c r="AU450" s="240" t="s">
        <v>76</v>
      </c>
      <c r="AV450" s="12" t="s">
        <v>76</v>
      </c>
      <c r="AW450" s="12" t="s">
        <v>30</v>
      </c>
      <c r="AX450" s="12" t="s">
        <v>67</v>
      </c>
      <c r="AY450" s="240" t="s">
        <v>128</v>
      </c>
    </row>
    <row r="451" s="12" customFormat="1">
      <c r="B451" s="229"/>
      <c r="C451" s="230"/>
      <c r="D451" s="231" t="s">
        <v>141</v>
      </c>
      <c r="E451" s="232" t="s">
        <v>1</v>
      </c>
      <c r="F451" s="233" t="s">
        <v>950</v>
      </c>
      <c r="G451" s="230"/>
      <c r="H451" s="234">
        <v>168</v>
      </c>
      <c r="I451" s="235"/>
      <c r="J451" s="230"/>
      <c r="K451" s="230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141</v>
      </c>
      <c r="AU451" s="240" t="s">
        <v>76</v>
      </c>
      <c r="AV451" s="12" t="s">
        <v>76</v>
      </c>
      <c r="AW451" s="12" t="s">
        <v>30</v>
      </c>
      <c r="AX451" s="12" t="s">
        <v>67</v>
      </c>
      <c r="AY451" s="240" t="s">
        <v>128</v>
      </c>
    </row>
    <row r="452" s="13" customFormat="1">
      <c r="B452" s="241"/>
      <c r="C452" s="242"/>
      <c r="D452" s="231" t="s">
        <v>141</v>
      </c>
      <c r="E452" s="243" t="s">
        <v>1</v>
      </c>
      <c r="F452" s="244" t="s">
        <v>143</v>
      </c>
      <c r="G452" s="242"/>
      <c r="H452" s="245">
        <v>312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AT452" s="251" t="s">
        <v>141</v>
      </c>
      <c r="AU452" s="251" t="s">
        <v>76</v>
      </c>
      <c r="AV452" s="13" t="s">
        <v>139</v>
      </c>
      <c r="AW452" s="13" t="s">
        <v>30</v>
      </c>
      <c r="AX452" s="13" t="s">
        <v>67</v>
      </c>
      <c r="AY452" s="251" t="s">
        <v>128</v>
      </c>
    </row>
    <row r="453" s="12" customFormat="1">
      <c r="B453" s="229"/>
      <c r="C453" s="230"/>
      <c r="D453" s="231" t="s">
        <v>141</v>
      </c>
      <c r="E453" s="232" t="s">
        <v>1</v>
      </c>
      <c r="F453" s="233" t="s">
        <v>951</v>
      </c>
      <c r="G453" s="230"/>
      <c r="H453" s="234">
        <v>32.399999999999999</v>
      </c>
      <c r="I453" s="235"/>
      <c r="J453" s="230"/>
      <c r="K453" s="230"/>
      <c r="L453" s="236"/>
      <c r="M453" s="237"/>
      <c r="N453" s="238"/>
      <c r="O453" s="238"/>
      <c r="P453" s="238"/>
      <c r="Q453" s="238"/>
      <c r="R453" s="238"/>
      <c r="S453" s="238"/>
      <c r="T453" s="239"/>
      <c r="AT453" s="240" t="s">
        <v>141</v>
      </c>
      <c r="AU453" s="240" t="s">
        <v>76</v>
      </c>
      <c r="AV453" s="12" t="s">
        <v>76</v>
      </c>
      <c r="AW453" s="12" t="s">
        <v>30</v>
      </c>
      <c r="AX453" s="12" t="s">
        <v>67</v>
      </c>
      <c r="AY453" s="240" t="s">
        <v>128</v>
      </c>
    </row>
    <row r="454" s="13" customFormat="1">
      <c r="B454" s="241"/>
      <c r="C454" s="242"/>
      <c r="D454" s="231" t="s">
        <v>141</v>
      </c>
      <c r="E454" s="243" t="s">
        <v>1</v>
      </c>
      <c r="F454" s="244" t="s">
        <v>143</v>
      </c>
      <c r="G454" s="242"/>
      <c r="H454" s="245">
        <v>32.399999999999999</v>
      </c>
      <c r="I454" s="246"/>
      <c r="J454" s="242"/>
      <c r="K454" s="242"/>
      <c r="L454" s="247"/>
      <c r="M454" s="248"/>
      <c r="N454" s="249"/>
      <c r="O454" s="249"/>
      <c r="P454" s="249"/>
      <c r="Q454" s="249"/>
      <c r="R454" s="249"/>
      <c r="S454" s="249"/>
      <c r="T454" s="250"/>
      <c r="AT454" s="251" t="s">
        <v>141</v>
      </c>
      <c r="AU454" s="251" t="s">
        <v>76</v>
      </c>
      <c r="AV454" s="13" t="s">
        <v>139</v>
      </c>
      <c r="AW454" s="13" t="s">
        <v>30</v>
      </c>
      <c r="AX454" s="13" t="s">
        <v>67</v>
      </c>
      <c r="AY454" s="251" t="s">
        <v>128</v>
      </c>
    </row>
    <row r="455" s="12" customFormat="1">
      <c r="B455" s="229"/>
      <c r="C455" s="230"/>
      <c r="D455" s="231" t="s">
        <v>141</v>
      </c>
      <c r="E455" s="232" t="s">
        <v>1</v>
      </c>
      <c r="F455" s="233" t="s">
        <v>952</v>
      </c>
      <c r="G455" s="230"/>
      <c r="H455" s="234">
        <v>21</v>
      </c>
      <c r="I455" s="235"/>
      <c r="J455" s="230"/>
      <c r="K455" s="230"/>
      <c r="L455" s="236"/>
      <c r="M455" s="237"/>
      <c r="N455" s="238"/>
      <c r="O455" s="238"/>
      <c r="P455" s="238"/>
      <c r="Q455" s="238"/>
      <c r="R455" s="238"/>
      <c r="S455" s="238"/>
      <c r="T455" s="239"/>
      <c r="AT455" s="240" t="s">
        <v>141</v>
      </c>
      <c r="AU455" s="240" t="s">
        <v>76</v>
      </c>
      <c r="AV455" s="12" t="s">
        <v>76</v>
      </c>
      <c r="AW455" s="12" t="s">
        <v>30</v>
      </c>
      <c r="AX455" s="12" t="s">
        <v>67</v>
      </c>
      <c r="AY455" s="240" t="s">
        <v>128</v>
      </c>
    </row>
    <row r="456" s="12" customFormat="1">
      <c r="B456" s="229"/>
      <c r="C456" s="230"/>
      <c r="D456" s="231" t="s">
        <v>141</v>
      </c>
      <c r="E456" s="232" t="s">
        <v>1</v>
      </c>
      <c r="F456" s="233" t="s">
        <v>953</v>
      </c>
      <c r="G456" s="230"/>
      <c r="H456" s="234">
        <v>36</v>
      </c>
      <c r="I456" s="235"/>
      <c r="J456" s="230"/>
      <c r="K456" s="230"/>
      <c r="L456" s="236"/>
      <c r="M456" s="237"/>
      <c r="N456" s="238"/>
      <c r="O456" s="238"/>
      <c r="P456" s="238"/>
      <c r="Q456" s="238"/>
      <c r="R456" s="238"/>
      <c r="S456" s="238"/>
      <c r="T456" s="239"/>
      <c r="AT456" s="240" t="s">
        <v>141</v>
      </c>
      <c r="AU456" s="240" t="s">
        <v>76</v>
      </c>
      <c r="AV456" s="12" t="s">
        <v>76</v>
      </c>
      <c r="AW456" s="12" t="s">
        <v>30</v>
      </c>
      <c r="AX456" s="12" t="s">
        <v>67</v>
      </c>
      <c r="AY456" s="240" t="s">
        <v>128</v>
      </c>
    </row>
    <row r="457" s="13" customFormat="1">
      <c r="B457" s="241"/>
      <c r="C457" s="242"/>
      <c r="D457" s="231" t="s">
        <v>141</v>
      </c>
      <c r="E457" s="243" t="s">
        <v>1</v>
      </c>
      <c r="F457" s="244" t="s">
        <v>143</v>
      </c>
      <c r="G457" s="242"/>
      <c r="H457" s="245">
        <v>57</v>
      </c>
      <c r="I457" s="246"/>
      <c r="J457" s="242"/>
      <c r="K457" s="242"/>
      <c r="L457" s="247"/>
      <c r="M457" s="248"/>
      <c r="N457" s="249"/>
      <c r="O457" s="249"/>
      <c r="P457" s="249"/>
      <c r="Q457" s="249"/>
      <c r="R457" s="249"/>
      <c r="S457" s="249"/>
      <c r="T457" s="250"/>
      <c r="AT457" s="251" t="s">
        <v>141</v>
      </c>
      <c r="AU457" s="251" t="s">
        <v>76</v>
      </c>
      <c r="AV457" s="13" t="s">
        <v>139</v>
      </c>
      <c r="AW457" s="13" t="s">
        <v>30</v>
      </c>
      <c r="AX457" s="13" t="s">
        <v>67</v>
      </c>
      <c r="AY457" s="251" t="s">
        <v>128</v>
      </c>
    </row>
    <row r="458" s="12" customFormat="1">
      <c r="B458" s="229"/>
      <c r="C458" s="230"/>
      <c r="D458" s="231" t="s">
        <v>141</v>
      </c>
      <c r="E458" s="232" t="s">
        <v>1</v>
      </c>
      <c r="F458" s="233" t="s">
        <v>954</v>
      </c>
      <c r="G458" s="230"/>
      <c r="H458" s="234">
        <v>34.340000000000003</v>
      </c>
      <c r="I458" s="235"/>
      <c r="J458" s="230"/>
      <c r="K458" s="230"/>
      <c r="L458" s="236"/>
      <c r="M458" s="237"/>
      <c r="N458" s="238"/>
      <c r="O458" s="238"/>
      <c r="P458" s="238"/>
      <c r="Q458" s="238"/>
      <c r="R458" s="238"/>
      <c r="S458" s="238"/>
      <c r="T458" s="239"/>
      <c r="AT458" s="240" t="s">
        <v>141</v>
      </c>
      <c r="AU458" s="240" t="s">
        <v>76</v>
      </c>
      <c r="AV458" s="12" t="s">
        <v>76</v>
      </c>
      <c r="AW458" s="12" t="s">
        <v>30</v>
      </c>
      <c r="AX458" s="12" t="s">
        <v>67</v>
      </c>
      <c r="AY458" s="240" t="s">
        <v>128</v>
      </c>
    </row>
    <row r="459" s="12" customFormat="1">
      <c r="B459" s="229"/>
      <c r="C459" s="230"/>
      <c r="D459" s="231" t="s">
        <v>141</v>
      </c>
      <c r="E459" s="232" t="s">
        <v>1</v>
      </c>
      <c r="F459" s="233" t="s">
        <v>955</v>
      </c>
      <c r="G459" s="230"/>
      <c r="H459" s="234">
        <v>48.479999999999997</v>
      </c>
      <c r="I459" s="235"/>
      <c r="J459" s="230"/>
      <c r="K459" s="230"/>
      <c r="L459" s="236"/>
      <c r="M459" s="237"/>
      <c r="N459" s="238"/>
      <c r="O459" s="238"/>
      <c r="P459" s="238"/>
      <c r="Q459" s="238"/>
      <c r="R459" s="238"/>
      <c r="S459" s="238"/>
      <c r="T459" s="239"/>
      <c r="AT459" s="240" t="s">
        <v>141</v>
      </c>
      <c r="AU459" s="240" t="s">
        <v>76</v>
      </c>
      <c r="AV459" s="12" t="s">
        <v>76</v>
      </c>
      <c r="AW459" s="12" t="s">
        <v>30</v>
      </c>
      <c r="AX459" s="12" t="s">
        <v>67</v>
      </c>
      <c r="AY459" s="240" t="s">
        <v>128</v>
      </c>
    </row>
    <row r="460" s="13" customFormat="1">
      <c r="B460" s="241"/>
      <c r="C460" s="242"/>
      <c r="D460" s="231" t="s">
        <v>141</v>
      </c>
      <c r="E460" s="243" t="s">
        <v>1</v>
      </c>
      <c r="F460" s="244" t="s">
        <v>143</v>
      </c>
      <c r="G460" s="242"/>
      <c r="H460" s="245">
        <v>82.819999999999993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AT460" s="251" t="s">
        <v>141</v>
      </c>
      <c r="AU460" s="251" t="s">
        <v>76</v>
      </c>
      <c r="AV460" s="13" t="s">
        <v>139</v>
      </c>
      <c r="AW460" s="13" t="s">
        <v>30</v>
      </c>
      <c r="AX460" s="13" t="s">
        <v>67</v>
      </c>
      <c r="AY460" s="251" t="s">
        <v>128</v>
      </c>
    </row>
    <row r="461" s="12" customFormat="1">
      <c r="B461" s="229"/>
      <c r="C461" s="230"/>
      <c r="D461" s="231" t="s">
        <v>141</v>
      </c>
      <c r="E461" s="232" t="s">
        <v>1</v>
      </c>
      <c r="F461" s="233" t="s">
        <v>956</v>
      </c>
      <c r="G461" s="230"/>
      <c r="H461" s="234">
        <v>45</v>
      </c>
      <c r="I461" s="235"/>
      <c r="J461" s="230"/>
      <c r="K461" s="230"/>
      <c r="L461" s="236"/>
      <c r="M461" s="237"/>
      <c r="N461" s="238"/>
      <c r="O461" s="238"/>
      <c r="P461" s="238"/>
      <c r="Q461" s="238"/>
      <c r="R461" s="238"/>
      <c r="S461" s="238"/>
      <c r="T461" s="239"/>
      <c r="AT461" s="240" t="s">
        <v>141</v>
      </c>
      <c r="AU461" s="240" t="s">
        <v>76</v>
      </c>
      <c r="AV461" s="12" t="s">
        <v>76</v>
      </c>
      <c r="AW461" s="12" t="s">
        <v>30</v>
      </c>
      <c r="AX461" s="12" t="s">
        <v>67</v>
      </c>
      <c r="AY461" s="240" t="s">
        <v>128</v>
      </c>
    </row>
    <row r="462" s="12" customFormat="1">
      <c r="B462" s="229"/>
      <c r="C462" s="230"/>
      <c r="D462" s="231" t="s">
        <v>141</v>
      </c>
      <c r="E462" s="232" t="s">
        <v>1</v>
      </c>
      <c r="F462" s="233" t="s">
        <v>957</v>
      </c>
      <c r="G462" s="230"/>
      <c r="H462" s="234">
        <v>60</v>
      </c>
      <c r="I462" s="235"/>
      <c r="J462" s="230"/>
      <c r="K462" s="230"/>
      <c r="L462" s="236"/>
      <c r="M462" s="237"/>
      <c r="N462" s="238"/>
      <c r="O462" s="238"/>
      <c r="P462" s="238"/>
      <c r="Q462" s="238"/>
      <c r="R462" s="238"/>
      <c r="S462" s="238"/>
      <c r="T462" s="239"/>
      <c r="AT462" s="240" t="s">
        <v>141</v>
      </c>
      <c r="AU462" s="240" t="s">
        <v>76</v>
      </c>
      <c r="AV462" s="12" t="s">
        <v>76</v>
      </c>
      <c r="AW462" s="12" t="s">
        <v>30</v>
      </c>
      <c r="AX462" s="12" t="s">
        <v>67</v>
      </c>
      <c r="AY462" s="240" t="s">
        <v>128</v>
      </c>
    </row>
    <row r="463" s="13" customFormat="1">
      <c r="B463" s="241"/>
      <c r="C463" s="242"/>
      <c r="D463" s="231" t="s">
        <v>141</v>
      </c>
      <c r="E463" s="243" t="s">
        <v>1</v>
      </c>
      <c r="F463" s="244" t="s">
        <v>143</v>
      </c>
      <c r="G463" s="242"/>
      <c r="H463" s="245">
        <v>105</v>
      </c>
      <c r="I463" s="246"/>
      <c r="J463" s="242"/>
      <c r="K463" s="242"/>
      <c r="L463" s="247"/>
      <c r="M463" s="248"/>
      <c r="N463" s="249"/>
      <c r="O463" s="249"/>
      <c r="P463" s="249"/>
      <c r="Q463" s="249"/>
      <c r="R463" s="249"/>
      <c r="S463" s="249"/>
      <c r="T463" s="250"/>
      <c r="AT463" s="251" t="s">
        <v>141</v>
      </c>
      <c r="AU463" s="251" t="s">
        <v>76</v>
      </c>
      <c r="AV463" s="13" t="s">
        <v>139</v>
      </c>
      <c r="AW463" s="13" t="s">
        <v>30</v>
      </c>
      <c r="AX463" s="13" t="s">
        <v>67</v>
      </c>
      <c r="AY463" s="251" t="s">
        <v>128</v>
      </c>
    </row>
    <row r="464" s="14" customFormat="1">
      <c r="B464" s="252"/>
      <c r="C464" s="253"/>
      <c r="D464" s="231" t="s">
        <v>141</v>
      </c>
      <c r="E464" s="254" t="s">
        <v>1</v>
      </c>
      <c r="F464" s="255" t="s">
        <v>145</v>
      </c>
      <c r="G464" s="253"/>
      <c r="H464" s="256">
        <v>727.46000000000004</v>
      </c>
      <c r="I464" s="257"/>
      <c r="J464" s="253"/>
      <c r="K464" s="253"/>
      <c r="L464" s="258"/>
      <c r="M464" s="259"/>
      <c r="N464" s="260"/>
      <c r="O464" s="260"/>
      <c r="P464" s="260"/>
      <c r="Q464" s="260"/>
      <c r="R464" s="260"/>
      <c r="S464" s="260"/>
      <c r="T464" s="261"/>
      <c r="AT464" s="262" t="s">
        <v>141</v>
      </c>
      <c r="AU464" s="262" t="s">
        <v>76</v>
      </c>
      <c r="AV464" s="14" t="s">
        <v>138</v>
      </c>
      <c r="AW464" s="14" t="s">
        <v>30</v>
      </c>
      <c r="AX464" s="14" t="s">
        <v>74</v>
      </c>
      <c r="AY464" s="262" t="s">
        <v>128</v>
      </c>
    </row>
    <row r="465" s="12" customFormat="1">
      <c r="B465" s="229"/>
      <c r="C465" s="230"/>
      <c r="D465" s="231" t="s">
        <v>141</v>
      </c>
      <c r="E465" s="230"/>
      <c r="F465" s="233" t="s">
        <v>958</v>
      </c>
      <c r="G465" s="230"/>
      <c r="H465" s="234">
        <v>290.98399999999998</v>
      </c>
      <c r="I465" s="235"/>
      <c r="J465" s="230"/>
      <c r="K465" s="230"/>
      <c r="L465" s="236"/>
      <c r="M465" s="237"/>
      <c r="N465" s="238"/>
      <c r="O465" s="238"/>
      <c r="P465" s="238"/>
      <c r="Q465" s="238"/>
      <c r="R465" s="238"/>
      <c r="S465" s="238"/>
      <c r="T465" s="239"/>
      <c r="AT465" s="240" t="s">
        <v>141</v>
      </c>
      <c r="AU465" s="240" t="s">
        <v>76</v>
      </c>
      <c r="AV465" s="12" t="s">
        <v>76</v>
      </c>
      <c r="AW465" s="12" t="s">
        <v>4</v>
      </c>
      <c r="AX465" s="12" t="s">
        <v>74</v>
      </c>
      <c r="AY465" s="240" t="s">
        <v>128</v>
      </c>
    </row>
    <row r="466" s="1" customFormat="1" ht="16.5" customHeight="1">
      <c r="B466" s="38"/>
      <c r="C466" s="217" t="s">
        <v>606</v>
      </c>
      <c r="D466" s="217" t="s">
        <v>133</v>
      </c>
      <c r="E466" s="218" t="s">
        <v>635</v>
      </c>
      <c r="F466" s="219" t="s">
        <v>636</v>
      </c>
      <c r="G466" s="220" t="s">
        <v>136</v>
      </c>
      <c r="H466" s="221">
        <v>436.476</v>
      </c>
      <c r="I466" s="222"/>
      <c r="J466" s="223">
        <f>ROUND(I466*H466,2)</f>
        <v>0</v>
      </c>
      <c r="K466" s="219" t="s">
        <v>137</v>
      </c>
      <c r="L466" s="43"/>
      <c r="M466" s="224" t="s">
        <v>1</v>
      </c>
      <c r="N466" s="225" t="s">
        <v>38</v>
      </c>
      <c r="O466" s="79"/>
      <c r="P466" s="226">
        <f>O466*H466</f>
        <v>0</v>
      </c>
      <c r="Q466" s="226">
        <v>0.00022000000000000001</v>
      </c>
      <c r="R466" s="226">
        <f>Q466*H466</f>
        <v>0.096024720000000008</v>
      </c>
      <c r="S466" s="226">
        <v>0</v>
      </c>
      <c r="T466" s="227">
        <f>S466*H466</f>
        <v>0</v>
      </c>
      <c r="AR466" s="17" t="s">
        <v>215</v>
      </c>
      <c r="AT466" s="17" t="s">
        <v>133</v>
      </c>
      <c r="AU466" s="17" t="s">
        <v>76</v>
      </c>
      <c r="AY466" s="17" t="s">
        <v>128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74</v>
      </c>
      <c r="BK466" s="228">
        <f>ROUND(I466*H466,2)</f>
        <v>0</v>
      </c>
      <c r="BL466" s="17" t="s">
        <v>215</v>
      </c>
      <c r="BM466" s="17" t="s">
        <v>959</v>
      </c>
    </row>
    <row r="467" s="12" customFormat="1">
      <c r="B467" s="229"/>
      <c r="C467" s="230"/>
      <c r="D467" s="231" t="s">
        <v>141</v>
      </c>
      <c r="E467" s="232" t="s">
        <v>1</v>
      </c>
      <c r="F467" s="233" t="s">
        <v>941</v>
      </c>
      <c r="G467" s="230"/>
      <c r="H467" s="234">
        <v>25.920000000000002</v>
      </c>
      <c r="I467" s="235"/>
      <c r="J467" s="230"/>
      <c r="K467" s="230"/>
      <c r="L467" s="236"/>
      <c r="M467" s="237"/>
      <c r="N467" s="238"/>
      <c r="O467" s="238"/>
      <c r="P467" s="238"/>
      <c r="Q467" s="238"/>
      <c r="R467" s="238"/>
      <c r="S467" s="238"/>
      <c r="T467" s="239"/>
      <c r="AT467" s="240" t="s">
        <v>141</v>
      </c>
      <c r="AU467" s="240" t="s">
        <v>76</v>
      </c>
      <c r="AV467" s="12" t="s">
        <v>76</v>
      </c>
      <c r="AW467" s="12" t="s">
        <v>30</v>
      </c>
      <c r="AX467" s="12" t="s">
        <v>67</v>
      </c>
      <c r="AY467" s="240" t="s">
        <v>128</v>
      </c>
    </row>
    <row r="468" s="12" customFormat="1">
      <c r="B468" s="229"/>
      <c r="C468" s="230"/>
      <c r="D468" s="231" t="s">
        <v>141</v>
      </c>
      <c r="E468" s="232" t="s">
        <v>1</v>
      </c>
      <c r="F468" s="233" t="s">
        <v>942</v>
      </c>
      <c r="G468" s="230"/>
      <c r="H468" s="234">
        <v>38.880000000000003</v>
      </c>
      <c r="I468" s="235"/>
      <c r="J468" s="230"/>
      <c r="K468" s="230"/>
      <c r="L468" s="236"/>
      <c r="M468" s="237"/>
      <c r="N468" s="238"/>
      <c r="O468" s="238"/>
      <c r="P468" s="238"/>
      <c r="Q468" s="238"/>
      <c r="R468" s="238"/>
      <c r="S468" s="238"/>
      <c r="T468" s="239"/>
      <c r="AT468" s="240" t="s">
        <v>141</v>
      </c>
      <c r="AU468" s="240" t="s">
        <v>76</v>
      </c>
      <c r="AV468" s="12" t="s">
        <v>76</v>
      </c>
      <c r="AW468" s="12" t="s">
        <v>30</v>
      </c>
      <c r="AX468" s="12" t="s">
        <v>67</v>
      </c>
      <c r="AY468" s="240" t="s">
        <v>128</v>
      </c>
    </row>
    <row r="469" s="13" customFormat="1">
      <c r="B469" s="241"/>
      <c r="C469" s="242"/>
      <c r="D469" s="231" t="s">
        <v>141</v>
      </c>
      <c r="E469" s="243" t="s">
        <v>1</v>
      </c>
      <c r="F469" s="244" t="s">
        <v>143</v>
      </c>
      <c r="G469" s="242"/>
      <c r="H469" s="245">
        <v>64.800000000000011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AT469" s="251" t="s">
        <v>141</v>
      </c>
      <c r="AU469" s="251" t="s">
        <v>76</v>
      </c>
      <c r="AV469" s="13" t="s">
        <v>139</v>
      </c>
      <c r="AW469" s="13" t="s">
        <v>30</v>
      </c>
      <c r="AX469" s="13" t="s">
        <v>67</v>
      </c>
      <c r="AY469" s="251" t="s">
        <v>128</v>
      </c>
    </row>
    <row r="470" s="12" customFormat="1">
      <c r="B470" s="229"/>
      <c r="C470" s="230"/>
      <c r="D470" s="231" t="s">
        <v>141</v>
      </c>
      <c r="E470" s="232" t="s">
        <v>1</v>
      </c>
      <c r="F470" s="233" t="s">
        <v>943</v>
      </c>
      <c r="G470" s="230"/>
      <c r="H470" s="234">
        <v>5.7599999999999998</v>
      </c>
      <c r="I470" s="235"/>
      <c r="J470" s="230"/>
      <c r="K470" s="230"/>
      <c r="L470" s="236"/>
      <c r="M470" s="237"/>
      <c r="N470" s="238"/>
      <c r="O470" s="238"/>
      <c r="P470" s="238"/>
      <c r="Q470" s="238"/>
      <c r="R470" s="238"/>
      <c r="S470" s="238"/>
      <c r="T470" s="239"/>
      <c r="AT470" s="240" t="s">
        <v>141</v>
      </c>
      <c r="AU470" s="240" t="s">
        <v>76</v>
      </c>
      <c r="AV470" s="12" t="s">
        <v>76</v>
      </c>
      <c r="AW470" s="12" t="s">
        <v>30</v>
      </c>
      <c r="AX470" s="12" t="s">
        <v>67</v>
      </c>
      <c r="AY470" s="240" t="s">
        <v>128</v>
      </c>
    </row>
    <row r="471" s="12" customFormat="1">
      <c r="B471" s="229"/>
      <c r="C471" s="230"/>
      <c r="D471" s="231" t="s">
        <v>141</v>
      </c>
      <c r="E471" s="232" t="s">
        <v>1</v>
      </c>
      <c r="F471" s="233" t="s">
        <v>944</v>
      </c>
      <c r="G471" s="230"/>
      <c r="H471" s="234">
        <v>10.08</v>
      </c>
      <c r="I471" s="235"/>
      <c r="J471" s="230"/>
      <c r="K471" s="230"/>
      <c r="L471" s="236"/>
      <c r="M471" s="237"/>
      <c r="N471" s="238"/>
      <c r="O471" s="238"/>
      <c r="P471" s="238"/>
      <c r="Q471" s="238"/>
      <c r="R471" s="238"/>
      <c r="S471" s="238"/>
      <c r="T471" s="239"/>
      <c r="AT471" s="240" t="s">
        <v>141</v>
      </c>
      <c r="AU471" s="240" t="s">
        <v>76</v>
      </c>
      <c r="AV471" s="12" t="s">
        <v>76</v>
      </c>
      <c r="AW471" s="12" t="s">
        <v>30</v>
      </c>
      <c r="AX471" s="12" t="s">
        <v>67</v>
      </c>
      <c r="AY471" s="240" t="s">
        <v>128</v>
      </c>
    </row>
    <row r="472" s="13" customFormat="1">
      <c r="B472" s="241"/>
      <c r="C472" s="242"/>
      <c r="D472" s="231" t="s">
        <v>141</v>
      </c>
      <c r="E472" s="243" t="s">
        <v>1</v>
      </c>
      <c r="F472" s="244" t="s">
        <v>143</v>
      </c>
      <c r="G472" s="242"/>
      <c r="H472" s="245">
        <v>15.84</v>
      </c>
      <c r="I472" s="246"/>
      <c r="J472" s="242"/>
      <c r="K472" s="242"/>
      <c r="L472" s="247"/>
      <c r="M472" s="248"/>
      <c r="N472" s="249"/>
      <c r="O472" s="249"/>
      <c r="P472" s="249"/>
      <c r="Q472" s="249"/>
      <c r="R472" s="249"/>
      <c r="S472" s="249"/>
      <c r="T472" s="250"/>
      <c r="AT472" s="251" t="s">
        <v>141</v>
      </c>
      <c r="AU472" s="251" t="s">
        <v>76</v>
      </c>
      <c r="AV472" s="13" t="s">
        <v>139</v>
      </c>
      <c r="AW472" s="13" t="s">
        <v>30</v>
      </c>
      <c r="AX472" s="13" t="s">
        <v>67</v>
      </c>
      <c r="AY472" s="251" t="s">
        <v>128</v>
      </c>
    </row>
    <row r="473" s="12" customFormat="1">
      <c r="B473" s="229"/>
      <c r="C473" s="230"/>
      <c r="D473" s="231" t="s">
        <v>141</v>
      </c>
      <c r="E473" s="232" t="s">
        <v>1</v>
      </c>
      <c r="F473" s="233" t="s">
        <v>945</v>
      </c>
      <c r="G473" s="230"/>
      <c r="H473" s="234">
        <v>17.640000000000001</v>
      </c>
      <c r="I473" s="235"/>
      <c r="J473" s="230"/>
      <c r="K473" s="230"/>
      <c r="L473" s="236"/>
      <c r="M473" s="237"/>
      <c r="N473" s="238"/>
      <c r="O473" s="238"/>
      <c r="P473" s="238"/>
      <c r="Q473" s="238"/>
      <c r="R473" s="238"/>
      <c r="S473" s="238"/>
      <c r="T473" s="239"/>
      <c r="AT473" s="240" t="s">
        <v>141</v>
      </c>
      <c r="AU473" s="240" t="s">
        <v>76</v>
      </c>
      <c r="AV473" s="12" t="s">
        <v>76</v>
      </c>
      <c r="AW473" s="12" t="s">
        <v>30</v>
      </c>
      <c r="AX473" s="12" t="s">
        <v>67</v>
      </c>
      <c r="AY473" s="240" t="s">
        <v>128</v>
      </c>
    </row>
    <row r="474" s="12" customFormat="1">
      <c r="B474" s="229"/>
      <c r="C474" s="230"/>
      <c r="D474" s="231" t="s">
        <v>141</v>
      </c>
      <c r="E474" s="232" t="s">
        <v>1</v>
      </c>
      <c r="F474" s="233" t="s">
        <v>946</v>
      </c>
      <c r="G474" s="230"/>
      <c r="H474" s="234">
        <v>15.119999999999999</v>
      </c>
      <c r="I474" s="235"/>
      <c r="J474" s="230"/>
      <c r="K474" s="230"/>
      <c r="L474" s="236"/>
      <c r="M474" s="237"/>
      <c r="N474" s="238"/>
      <c r="O474" s="238"/>
      <c r="P474" s="238"/>
      <c r="Q474" s="238"/>
      <c r="R474" s="238"/>
      <c r="S474" s="238"/>
      <c r="T474" s="239"/>
      <c r="AT474" s="240" t="s">
        <v>141</v>
      </c>
      <c r="AU474" s="240" t="s">
        <v>76</v>
      </c>
      <c r="AV474" s="12" t="s">
        <v>76</v>
      </c>
      <c r="AW474" s="12" t="s">
        <v>30</v>
      </c>
      <c r="AX474" s="12" t="s">
        <v>67</v>
      </c>
      <c r="AY474" s="240" t="s">
        <v>128</v>
      </c>
    </row>
    <row r="475" s="13" customFormat="1">
      <c r="B475" s="241"/>
      <c r="C475" s="242"/>
      <c r="D475" s="231" t="s">
        <v>141</v>
      </c>
      <c r="E475" s="243" t="s">
        <v>1</v>
      </c>
      <c r="F475" s="244" t="s">
        <v>143</v>
      </c>
      <c r="G475" s="242"/>
      <c r="H475" s="245">
        <v>32.759999999999998</v>
      </c>
      <c r="I475" s="246"/>
      <c r="J475" s="242"/>
      <c r="K475" s="242"/>
      <c r="L475" s="247"/>
      <c r="M475" s="248"/>
      <c r="N475" s="249"/>
      <c r="O475" s="249"/>
      <c r="P475" s="249"/>
      <c r="Q475" s="249"/>
      <c r="R475" s="249"/>
      <c r="S475" s="249"/>
      <c r="T475" s="250"/>
      <c r="AT475" s="251" t="s">
        <v>141</v>
      </c>
      <c r="AU475" s="251" t="s">
        <v>76</v>
      </c>
      <c r="AV475" s="13" t="s">
        <v>139</v>
      </c>
      <c r="AW475" s="13" t="s">
        <v>30</v>
      </c>
      <c r="AX475" s="13" t="s">
        <v>67</v>
      </c>
      <c r="AY475" s="251" t="s">
        <v>128</v>
      </c>
    </row>
    <row r="476" s="12" customFormat="1">
      <c r="B476" s="229"/>
      <c r="C476" s="230"/>
      <c r="D476" s="231" t="s">
        <v>141</v>
      </c>
      <c r="E476" s="232" t="s">
        <v>1</v>
      </c>
      <c r="F476" s="233" t="s">
        <v>947</v>
      </c>
      <c r="G476" s="230"/>
      <c r="H476" s="234">
        <v>11.880000000000001</v>
      </c>
      <c r="I476" s="235"/>
      <c r="J476" s="230"/>
      <c r="K476" s="230"/>
      <c r="L476" s="236"/>
      <c r="M476" s="237"/>
      <c r="N476" s="238"/>
      <c r="O476" s="238"/>
      <c r="P476" s="238"/>
      <c r="Q476" s="238"/>
      <c r="R476" s="238"/>
      <c r="S476" s="238"/>
      <c r="T476" s="239"/>
      <c r="AT476" s="240" t="s">
        <v>141</v>
      </c>
      <c r="AU476" s="240" t="s">
        <v>76</v>
      </c>
      <c r="AV476" s="12" t="s">
        <v>76</v>
      </c>
      <c r="AW476" s="12" t="s">
        <v>30</v>
      </c>
      <c r="AX476" s="12" t="s">
        <v>67</v>
      </c>
      <c r="AY476" s="240" t="s">
        <v>128</v>
      </c>
    </row>
    <row r="477" s="12" customFormat="1">
      <c r="B477" s="229"/>
      <c r="C477" s="230"/>
      <c r="D477" s="231" t="s">
        <v>141</v>
      </c>
      <c r="E477" s="232" t="s">
        <v>1</v>
      </c>
      <c r="F477" s="233" t="s">
        <v>948</v>
      </c>
      <c r="G477" s="230"/>
      <c r="H477" s="234">
        <v>12.960000000000001</v>
      </c>
      <c r="I477" s="235"/>
      <c r="J477" s="230"/>
      <c r="K477" s="230"/>
      <c r="L477" s="236"/>
      <c r="M477" s="237"/>
      <c r="N477" s="238"/>
      <c r="O477" s="238"/>
      <c r="P477" s="238"/>
      <c r="Q477" s="238"/>
      <c r="R477" s="238"/>
      <c r="S477" s="238"/>
      <c r="T477" s="239"/>
      <c r="AT477" s="240" t="s">
        <v>141</v>
      </c>
      <c r="AU477" s="240" t="s">
        <v>76</v>
      </c>
      <c r="AV477" s="12" t="s">
        <v>76</v>
      </c>
      <c r="AW477" s="12" t="s">
        <v>30</v>
      </c>
      <c r="AX477" s="12" t="s">
        <v>67</v>
      </c>
      <c r="AY477" s="240" t="s">
        <v>128</v>
      </c>
    </row>
    <row r="478" s="13" customFormat="1">
      <c r="B478" s="241"/>
      <c r="C478" s="242"/>
      <c r="D478" s="231" t="s">
        <v>141</v>
      </c>
      <c r="E478" s="243" t="s">
        <v>1</v>
      </c>
      <c r="F478" s="244" t="s">
        <v>143</v>
      </c>
      <c r="G478" s="242"/>
      <c r="H478" s="245">
        <v>24.840000000000003</v>
      </c>
      <c r="I478" s="246"/>
      <c r="J478" s="242"/>
      <c r="K478" s="242"/>
      <c r="L478" s="247"/>
      <c r="M478" s="248"/>
      <c r="N478" s="249"/>
      <c r="O478" s="249"/>
      <c r="P478" s="249"/>
      <c r="Q478" s="249"/>
      <c r="R478" s="249"/>
      <c r="S478" s="249"/>
      <c r="T478" s="250"/>
      <c r="AT478" s="251" t="s">
        <v>141</v>
      </c>
      <c r="AU478" s="251" t="s">
        <v>76</v>
      </c>
      <c r="AV478" s="13" t="s">
        <v>139</v>
      </c>
      <c r="AW478" s="13" t="s">
        <v>30</v>
      </c>
      <c r="AX478" s="13" t="s">
        <v>67</v>
      </c>
      <c r="AY478" s="251" t="s">
        <v>128</v>
      </c>
    </row>
    <row r="479" s="12" customFormat="1">
      <c r="B479" s="229"/>
      <c r="C479" s="230"/>
      <c r="D479" s="231" t="s">
        <v>141</v>
      </c>
      <c r="E479" s="232" t="s">
        <v>1</v>
      </c>
      <c r="F479" s="233" t="s">
        <v>949</v>
      </c>
      <c r="G479" s="230"/>
      <c r="H479" s="234">
        <v>144</v>
      </c>
      <c r="I479" s="235"/>
      <c r="J479" s="230"/>
      <c r="K479" s="230"/>
      <c r="L479" s="236"/>
      <c r="M479" s="237"/>
      <c r="N479" s="238"/>
      <c r="O479" s="238"/>
      <c r="P479" s="238"/>
      <c r="Q479" s="238"/>
      <c r="R479" s="238"/>
      <c r="S479" s="238"/>
      <c r="T479" s="239"/>
      <c r="AT479" s="240" t="s">
        <v>141</v>
      </c>
      <c r="AU479" s="240" t="s">
        <v>76</v>
      </c>
      <c r="AV479" s="12" t="s">
        <v>76</v>
      </c>
      <c r="AW479" s="12" t="s">
        <v>30</v>
      </c>
      <c r="AX479" s="12" t="s">
        <v>67</v>
      </c>
      <c r="AY479" s="240" t="s">
        <v>128</v>
      </c>
    </row>
    <row r="480" s="12" customFormat="1">
      <c r="B480" s="229"/>
      <c r="C480" s="230"/>
      <c r="D480" s="231" t="s">
        <v>141</v>
      </c>
      <c r="E480" s="232" t="s">
        <v>1</v>
      </c>
      <c r="F480" s="233" t="s">
        <v>950</v>
      </c>
      <c r="G480" s="230"/>
      <c r="H480" s="234">
        <v>168</v>
      </c>
      <c r="I480" s="235"/>
      <c r="J480" s="230"/>
      <c r="K480" s="230"/>
      <c r="L480" s="236"/>
      <c r="M480" s="237"/>
      <c r="N480" s="238"/>
      <c r="O480" s="238"/>
      <c r="P480" s="238"/>
      <c r="Q480" s="238"/>
      <c r="R480" s="238"/>
      <c r="S480" s="238"/>
      <c r="T480" s="239"/>
      <c r="AT480" s="240" t="s">
        <v>141</v>
      </c>
      <c r="AU480" s="240" t="s">
        <v>76</v>
      </c>
      <c r="AV480" s="12" t="s">
        <v>76</v>
      </c>
      <c r="AW480" s="12" t="s">
        <v>30</v>
      </c>
      <c r="AX480" s="12" t="s">
        <v>67</v>
      </c>
      <c r="AY480" s="240" t="s">
        <v>128</v>
      </c>
    </row>
    <row r="481" s="13" customFormat="1">
      <c r="B481" s="241"/>
      <c r="C481" s="242"/>
      <c r="D481" s="231" t="s">
        <v>141</v>
      </c>
      <c r="E481" s="243" t="s">
        <v>1</v>
      </c>
      <c r="F481" s="244" t="s">
        <v>143</v>
      </c>
      <c r="G481" s="242"/>
      <c r="H481" s="245">
        <v>312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AT481" s="251" t="s">
        <v>141</v>
      </c>
      <c r="AU481" s="251" t="s">
        <v>76</v>
      </c>
      <c r="AV481" s="13" t="s">
        <v>139</v>
      </c>
      <c r="AW481" s="13" t="s">
        <v>30</v>
      </c>
      <c r="AX481" s="13" t="s">
        <v>67</v>
      </c>
      <c r="AY481" s="251" t="s">
        <v>128</v>
      </c>
    </row>
    <row r="482" s="12" customFormat="1">
      <c r="B482" s="229"/>
      <c r="C482" s="230"/>
      <c r="D482" s="231" t="s">
        <v>141</v>
      </c>
      <c r="E482" s="232" t="s">
        <v>1</v>
      </c>
      <c r="F482" s="233" t="s">
        <v>951</v>
      </c>
      <c r="G482" s="230"/>
      <c r="H482" s="234">
        <v>32.399999999999999</v>
      </c>
      <c r="I482" s="235"/>
      <c r="J482" s="230"/>
      <c r="K482" s="230"/>
      <c r="L482" s="236"/>
      <c r="M482" s="237"/>
      <c r="N482" s="238"/>
      <c r="O482" s="238"/>
      <c r="P482" s="238"/>
      <c r="Q482" s="238"/>
      <c r="R482" s="238"/>
      <c r="S482" s="238"/>
      <c r="T482" s="239"/>
      <c r="AT482" s="240" t="s">
        <v>141</v>
      </c>
      <c r="AU482" s="240" t="s">
        <v>76</v>
      </c>
      <c r="AV482" s="12" t="s">
        <v>76</v>
      </c>
      <c r="AW482" s="12" t="s">
        <v>30</v>
      </c>
      <c r="AX482" s="12" t="s">
        <v>67</v>
      </c>
      <c r="AY482" s="240" t="s">
        <v>128</v>
      </c>
    </row>
    <row r="483" s="13" customFormat="1">
      <c r="B483" s="241"/>
      <c r="C483" s="242"/>
      <c r="D483" s="231" t="s">
        <v>141</v>
      </c>
      <c r="E483" s="243" t="s">
        <v>1</v>
      </c>
      <c r="F483" s="244" t="s">
        <v>143</v>
      </c>
      <c r="G483" s="242"/>
      <c r="H483" s="245">
        <v>32.399999999999999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AT483" s="251" t="s">
        <v>141</v>
      </c>
      <c r="AU483" s="251" t="s">
        <v>76</v>
      </c>
      <c r="AV483" s="13" t="s">
        <v>139</v>
      </c>
      <c r="AW483" s="13" t="s">
        <v>30</v>
      </c>
      <c r="AX483" s="13" t="s">
        <v>67</v>
      </c>
      <c r="AY483" s="251" t="s">
        <v>128</v>
      </c>
    </row>
    <row r="484" s="12" customFormat="1">
      <c r="B484" s="229"/>
      <c r="C484" s="230"/>
      <c r="D484" s="231" t="s">
        <v>141</v>
      </c>
      <c r="E484" s="232" t="s">
        <v>1</v>
      </c>
      <c r="F484" s="233" t="s">
        <v>952</v>
      </c>
      <c r="G484" s="230"/>
      <c r="H484" s="234">
        <v>21</v>
      </c>
      <c r="I484" s="235"/>
      <c r="J484" s="230"/>
      <c r="K484" s="230"/>
      <c r="L484" s="236"/>
      <c r="M484" s="237"/>
      <c r="N484" s="238"/>
      <c r="O484" s="238"/>
      <c r="P484" s="238"/>
      <c r="Q484" s="238"/>
      <c r="R484" s="238"/>
      <c r="S484" s="238"/>
      <c r="T484" s="239"/>
      <c r="AT484" s="240" t="s">
        <v>141</v>
      </c>
      <c r="AU484" s="240" t="s">
        <v>76</v>
      </c>
      <c r="AV484" s="12" t="s">
        <v>76</v>
      </c>
      <c r="AW484" s="12" t="s">
        <v>30</v>
      </c>
      <c r="AX484" s="12" t="s">
        <v>67</v>
      </c>
      <c r="AY484" s="240" t="s">
        <v>128</v>
      </c>
    </row>
    <row r="485" s="12" customFormat="1">
      <c r="B485" s="229"/>
      <c r="C485" s="230"/>
      <c r="D485" s="231" t="s">
        <v>141</v>
      </c>
      <c r="E485" s="232" t="s">
        <v>1</v>
      </c>
      <c r="F485" s="233" t="s">
        <v>953</v>
      </c>
      <c r="G485" s="230"/>
      <c r="H485" s="234">
        <v>36</v>
      </c>
      <c r="I485" s="235"/>
      <c r="J485" s="230"/>
      <c r="K485" s="230"/>
      <c r="L485" s="236"/>
      <c r="M485" s="237"/>
      <c r="N485" s="238"/>
      <c r="O485" s="238"/>
      <c r="P485" s="238"/>
      <c r="Q485" s="238"/>
      <c r="R485" s="238"/>
      <c r="S485" s="238"/>
      <c r="T485" s="239"/>
      <c r="AT485" s="240" t="s">
        <v>141</v>
      </c>
      <c r="AU485" s="240" t="s">
        <v>76</v>
      </c>
      <c r="AV485" s="12" t="s">
        <v>76</v>
      </c>
      <c r="AW485" s="12" t="s">
        <v>30</v>
      </c>
      <c r="AX485" s="12" t="s">
        <v>67</v>
      </c>
      <c r="AY485" s="240" t="s">
        <v>128</v>
      </c>
    </row>
    <row r="486" s="13" customFormat="1">
      <c r="B486" s="241"/>
      <c r="C486" s="242"/>
      <c r="D486" s="231" t="s">
        <v>141</v>
      </c>
      <c r="E486" s="243" t="s">
        <v>1</v>
      </c>
      <c r="F486" s="244" t="s">
        <v>143</v>
      </c>
      <c r="G486" s="242"/>
      <c r="H486" s="245">
        <v>57</v>
      </c>
      <c r="I486" s="246"/>
      <c r="J486" s="242"/>
      <c r="K486" s="242"/>
      <c r="L486" s="247"/>
      <c r="M486" s="248"/>
      <c r="N486" s="249"/>
      <c r="O486" s="249"/>
      <c r="P486" s="249"/>
      <c r="Q486" s="249"/>
      <c r="R486" s="249"/>
      <c r="S486" s="249"/>
      <c r="T486" s="250"/>
      <c r="AT486" s="251" t="s">
        <v>141</v>
      </c>
      <c r="AU486" s="251" t="s">
        <v>76</v>
      </c>
      <c r="AV486" s="13" t="s">
        <v>139</v>
      </c>
      <c r="AW486" s="13" t="s">
        <v>30</v>
      </c>
      <c r="AX486" s="13" t="s">
        <v>67</v>
      </c>
      <c r="AY486" s="251" t="s">
        <v>128</v>
      </c>
    </row>
    <row r="487" s="12" customFormat="1">
      <c r="B487" s="229"/>
      <c r="C487" s="230"/>
      <c r="D487" s="231" t="s">
        <v>141</v>
      </c>
      <c r="E487" s="232" t="s">
        <v>1</v>
      </c>
      <c r="F487" s="233" t="s">
        <v>954</v>
      </c>
      <c r="G487" s="230"/>
      <c r="H487" s="234">
        <v>34.340000000000003</v>
      </c>
      <c r="I487" s="235"/>
      <c r="J487" s="230"/>
      <c r="K487" s="230"/>
      <c r="L487" s="236"/>
      <c r="M487" s="237"/>
      <c r="N487" s="238"/>
      <c r="O487" s="238"/>
      <c r="P487" s="238"/>
      <c r="Q487" s="238"/>
      <c r="R487" s="238"/>
      <c r="S487" s="238"/>
      <c r="T487" s="239"/>
      <c r="AT487" s="240" t="s">
        <v>141</v>
      </c>
      <c r="AU487" s="240" t="s">
        <v>76</v>
      </c>
      <c r="AV487" s="12" t="s">
        <v>76</v>
      </c>
      <c r="AW487" s="12" t="s">
        <v>30</v>
      </c>
      <c r="AX487" s="12" t="s">
        <v>67</v>
      </c>
      <c r="AY487" s="240" t="s">
        <v>128</v>
      </c>
    </row>
    <row r="488" s="12" customFormat="1">
      <c r="B488" s="229"/>
      <c r="C488" s="230"/>
      <c r="D488" s="231" t="s">
        <v>141</v>
      </c>
      <c r="E488" s="232" t="s">
        <v>1</v>
      </c>
      <c r="F488" s="233" t="s">
        <v>955</v>
      </c>
      <c r="G488" s="230"/>
      <c r="H488" s="234">
        <v>48.479999999999997</v>
      </c>
      <c r="I488" s="235"/>
      <c r="J488" s="230"/>
      <c r="K488" s="230"/>
      <c r="L488" s="236"/>
      <c r="M488" s="237"/>
      <c r="N488" s="238"/>
      <c r="O488" s="238"/>
      <c r="P488" s="238"/>
      <c r="Q488" s="238"/>
      <c r="R488" s="238"/>
      <c r="S488" s="238"/>
      <c r="T488" s="239"/>
      <c r="AT488" s="240" t="s">
        <v>141</v>
      </c>
      <c r="AU488" s="240" t="s">
        <v>76</v>
      </c>
      <c r="AV488" s="12" t="s">
        <v>76</v>
      </c>
      <c r="AW488" s="12" t="s">
        <v>30</v>
      </c>
      <c r="AX488" s="12" t="s">
        <v>67</v>
      </c>
      <c r="AY488" s="240" t="s">
        <v>128</v>
      </c>
    </row>
    <row r="489" s="13" customFormat="1">
      <c r="B489" s="241"/>
      <c r="C489" s="242"/>
      <c r="D489" s="231" t="s">
        <v>141</v>
      </c>
      <c r="E489" s="243" t="s">
        <v>1</v>
      </c>
      <c r="F489" s="244" t="s">
        <v>143</v>
      </c>
      <c r="G489" s="242"/>
      <c r="H489" s="245">
        <v>82.819999999999993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AT489" s="251" t="s">
        <v>141</v>
      </c>
      <c r="AU489" s="251" t="s">
        <v>76</v>
      </c>
      <c r="AV489" s="13" t="s">
        <v>139</v>
      </c>
      <c r="AW489" s="13" t="s">
        <v>30</v>
      </c>
      <c r="AX489" s="13" t="s">
        <v>67</v>
      </c>
      <c r="AY489" s="251" t="s">
        <v>128</v>
      </c>
    </row>
    <row r="490" s="12" customFormat="1">
      <c r="B490" s="229"/>
      <c r="C490" s="230"/>
      <c r="D490" s="231" t="s">
        <v>141</v>
      </c>
      <c r="E490" s="232" t="s">
        <v>1</v>
      </c>
      <c r="F490" s="233" t="s">
        <v>956</v>
      </c>
      <c r="G490" s="230"/>
      <c r="H490" s="234">
        <v>45</v>
      </c>
      <c r="I490" s="235"/>
      <c r="J490" s="230"/>
      <c r="K490" s="230"/>
      <c r="L490" s="236"/>
      <c r="M490" s="237"/>
      <c r="N490" s="238"/>
      <c r="O490" s="238"/>
      <c r="P490" s="238"/>
      <c r="Q490" s="238"/>
      <c r="R490" s="238"/>
      <c r="S490" s="238"/>
      <c r="T490" s="239"/>
      <c r="AT490" s="240" t="s">
        <v>141</v>
      </c>
      <c r="AU490" s="240" t="s">
        <v>76</v>
      </c>
      <c r="AV490" s="12" t="s">
        <v>76</v>
      </c>
      <c r="AW490" s="12" t="s">
        <v>30</v>
      </c>
      <c r="AX490" s="12" t="s">
        <v>67</v>
      </c>
      <c r="AY490" s="240" t="s">
        <v>128</v>
      </c>
    </row>
    <row r="491" s="12" customFormat="1">
      <c r="B491" s="229"/>
      <c r="C491" s="230"/>
      <c r="D491" s="231" t="s">
        <v>141</v>
      </c>
      <c r="E491" s="232" t="s">
        <v>1</v>
      </c>
      <c r="F491" s="233" t="s">
        <v>957</v>
      </c>
      <c r="G491" s="230"/>
      <c r="H491" s="234">
        <v>60</v>
      </c>
      <c r="I491" s="235"/>
      <c r="J491" s="230"/>
      <c r="K491" s="230"/>
      <c r="L491" s="236"/>
      <c r="M491" s="237"/>
      <c r="N491" s="238"/>
      <c r="O491" s="238"/>
      <c r="P491" s="238"/>
      <c r="Q491" s="238"/>
      <c r="R491" s="238"/>
      <c r="S491" s="238"/>
      <c r="T491" s="239"/>
      <c r="AT491" s="240" t="s">
        <v>141</v>
      </c>
      <c r="AU491" s="240" t="s">
        <v>76</v>
      </c>
      <c r="AV491" s="12" t="s">
        <v>76</v>
      </c>
      <c r="AW491" s="12" t="s">
        <v>30</v>
      </c>
      <c r="AX491" s="12" t="s">
        <v>67</v>
      </c>
      <c r="AY491" s="240" t="s">
        <v>128</v>
      </c>
    </row>
    <row r="492" s="13" customFormat="1">
      <c r="B492" s="241"/>
      <c r="C492" s="242"/>
      <c r="D492" s="231" t="s">
        <v>141</v>
      </c>
      <c r="E492" s="243" t="s">
        <v>1</v>
      </c>
      <c r="F492" s="244" t="s">
        <v>143</v>
      </c>
      <c r="G492" s="242"/>
      <c r="H492" s="245">
        <v>105</v>
      </c>
      <c r="I492" s="246"/>
      <c r="J492" s="242"/>
      <c r="K492" s="242"/>
      <c r="L492" s="247"/>
      <c r="M492" s="248"/>
      <c r="N492" s="249"/>
      <c r="O492" s="249"/>
      <c r="P492" s="249"/>
      <c r="Q492" s="249"/>
      <c r="R492" s="249"/>
      <c r="S492" s="249"/>
      <c r="T492" s="250"/>
      <c r="AT492" s="251" t="s">
        <v>141</v>
      </c>
      <c r="AU492" s="251" t="s">
        <v>76</v>
      </c>
      <c r="AV492" s="13" t="s">
        <v>139</v>
      </c>
      <c r="AW492" s="13" t="s">
        <v>30</v>
      </c>
      <c r="AX492" s="13" t="s">
        <v>67</v>
      </c>
      <c r="AY492" s="251" t="s">
        <v>128</v>
      </c>
    </row>
    <row r="493" s="14" customFormat="1">
      <c r="B493" s="252"/>
      <c r="C493" s="253"/>
      <c r="D493" s="231" t="s">
        <v>141</v>
      </c>
      <c r="E493" s="254" t="s">
        <v>1</v>
      </c>
      <c r="F493" s="255" t="s">
        <v>145</v>
      </c>
      <c r="G493" s="253"/>
      <c r="H493" s="256">
        <v>727.46000000000004</v>
      </c>
      <c r="I493" s="257"/>
      <c r="J493" s="253"/>
      <c r="K493" s="253"/>
      <c r="L493" s="258"/>
      <c r="M493" s="259"/>
      <c r="N493" s="260"/>
      <c r="O493" s="260"/>
      <c r="P493" s="260"/>
      <c r="Q493" s="260"/>
      <c r="R493" s="260"/>
      <c r="S493" s="260"/>
      <c r="T493" s="261"/>
      <c r="AT493" s="262" t="s">
        <v>141</v>
      </c>
      <c r="AU493" s="262" t="s">
        <v>76</v>
      </c>
      <c r="AV493" s="14" t="s">
        <v>138</v>
      </c>
      <c r="AW493" s="14" t="s">
        <v>30</v>
      </c>
      <c r="AX493" s="14" t="s">
        <v>74</v>
      </c>
      <c r="AY493" s="262" t="s">
        <v>128</v>
      </c>
    </row>
    <row r="494" s="12" customFormat="1">
      <c r="B494" s="229"/>
      <c r="C494" s="230"/>
      <c r="D494" s="231" t="s">
        <v>141</v>
      </c>
      <c r="E494" s="230"/>
      <c r="F494" s="233" t="s">
        <v>960</v>
      </c>
      <c r="G494" s="230"/>
      <c r="H494" s="234">
        <v>436.476</v>
      </c>
      <c r="I494" s="235"/>
      <c r="J494" s="230"/>
      <c r="K494" s="230"/>
      <c r="L494" s="236"/>
      <c r="M494" s="237"/>
      <c r="N494" s="238"/>
      <c r="O494" s="238"/>
      <c r="P494" s="238"/>
      <c r="Q494" s="238"/>
      <c r="R494" s="238"/>
      <c r="S494" s="238"/>
      <c r="T494" s="239"/>
      <c r="AT494" s="240" t="s">
        <v>141</v>
      </c>
      <c r="AU494" s="240" t="s">
        <v>76</v>
      </c>
      <c r="AV494" s="12" t="s">
        <v>76</v>
      </c>
      <c r="AW494" s="12" t="s">
        <v>4</v>
      </c>
      <c r="AX494" s="12" t="s">
        <v>74</v>
      </c>
      <c r="AY494" s="240" t="s">
        <v>128</v>
      </c>
    </row>
    <row r="495" s="1" customFormat="1" ht="16.5" customHeight="1">
      <c r="B495" s="38"/>
      <c r="C495" s="217" t="s">
        <v>612</v>
      </c>
      <c r="D495" s="217" t="s">
        <v>133</v>
      </c>
      <c r="E495" s="218" t="s">
        <v>640</v>
      </c>
      <c r="F495" s="219" t="s">
        <v>641</v>
      </c>
      <c r="G495" s="220" t="s">
        <v>136</v>
      </c>
      <c r="H495" s="221">
        <v>1009.907</v>
      </c>
      <c r="I495" s="222"/>
      <c r="J495" s="223">
        <f>ROUND(I495*H495,2)</f>
        <v>0</v>
      </c>
      <c r="K495" s="219" t="s">
        <v>137</v>
      </c>
      <c r="L495" s="43"/>
      <c r="M495" s="224" t="s">
        <v>1</v>
      </c>
      <c r="N495" s="225" t="s">
        <v>38</v>
      </c>
      <c r="O495" s="79"/>
      <c r="P495" s="226">
        <f>O495*H495</f>
        <v>0</v>
      </c>
      <c r="Q495" s="226">
        <v>8.0000000000000007E-05</v>
      </c>
      <c r="R495" s="226">
        <f>Q495*H495</f>
        <v>0.080792560000000013</v>
      </c>
      <c r="S495" s="226">
        <v>0</v>
      </c>
      <c r="T495" s="227">
        <f>S495*H495</f>
        <v>0</v>
      </c>
      <c r="AR495" s="17" t="s">
        <v>215</v>
      </c>
      <c r="AT495" s="17" t="s">
        <v>133</v>
      </c>
      <c r="AU495" s="17" t="s">
        <v>76</v>
      </c>
      <c r="AY495" s="17" t="s">
        <v>128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74</v>
      </c>
      <c r="BK495" s="228">
        <f>ROUND(I495*H495,2)</f>
        <v>0</v>
      </c>
      <c r="BL495" s="17" t="s">
        <v>215</v>
      </c>
      <c r="BM495" s="17" t="s">
        <v>961</v>
      </c>
    </row>
    <row r="496" s="12" customFormat="1">
      <c r="B496" s="229"/>
      <c r="C496" s="230"/>
      <c r="D496" s="231" t="s">
        <v>141</v>
      </c>
      <c r="E496" s="232" t="s">
        <v>1</v>
      </c>
      <c r="F496" s="233" t="s">
        <v>962</v>
      </c>
      <c r="G496" s="230"/>
      <c r="H496" s="234">
        <v>712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141</v>
      </c>
      <c r="AU496" s="240" t="s">
        <v>76</v>
      </c>
      <c r="AV496" s="12" t="s">
        <v>76</v>
      </c>
      <c r="AW496" s="12" t="s">
        <v>30</v>
      </c>
      <c r="AX496" s="12" t="s">
        <v>67</v>
      </c>
      <c r="AY496" s="240" t="s">
        <v>128</v>
      </c>
    </row>
    <row r="497" s="12" customFormat="1">
      <c r="B497" s="229"/>
      <c r="C497" s="230"/>
      <c r="D497" s="231" t="s">
        <v>141</v>
      </c>
      <c r="E497" s="232" t="s">
        <v>1</v>
      </c>
      <c r="F497" s="233" t="s">
        <v>963</v>
      </c>
      <c r="G497" s="230"/>
      <c r="H497" s="234">
        <v>39.619</v>
      </c>
      <c r="I497" s="235"/>
      <c r="J497" s="230"/>
      <c r="K497" s="230"/>
      <c r="L497" s="236"/>
      <c r="M497" s="237"/>
      <c r="N497" s="238"/>
      <c r="O497" s="238"/>
      <c r="P497" s="238"/>
      <c r="Q497" s="238"/>
      <c r="R497" s="238"/>
      <c r="S497" s="238"/>
      <c r="T497" s="239"/>
      <c r="AT497" s="240" t="s">
        <v>141</v>
      </c>
      <c r="AU497" s="240" t="s">
        <v>76</v>
      </c>
      <c r="AV497" s="12" t="s">
        <v>76</v>
      </c>
      <c r="AW497" s="12" t="s">
        <v>30</v>
      </c>
      <c r="AX497" s="12" t="s">
        <v>67</v>
      </c>
      <c r="AY497" s="240" t="s">
        <v>128</v>
      </c>
    </row>
    <row r="498" s="12" customFormat="1">
      <c r="B498" s="229"/>
      <c r="C498" s="230"/>
      <c r="D498" s="231" t="s">
        <v>141</v>
      </c>
      <c r="E498" s="232" t="s">
        <v>1</v>
      </c>
      <c r="F498" s="233" t="s">
        <v>964</v>
      </c>
      <c r="G498" s="230"/>
      <c r="H498" s="234">
        <v>10.65</v>
      </c>
      <c r="I498" s="235"/>
      <c r="J498" s="230"/>
      <c r="K498" s="230"/>
      <c r="L498" s="236"/>
      <c r="M498" s="237"/>
      <c r="N498" s="238"/>
      <c r="O498" s="238"/>
      <c r="P498" s="238"/>
      <c r="Q498" s="238"/>
      <c r="R498" s="238"/>
      <c r="S498" s="238"/>
      <c r="T498" s="239"/>
      <c r="AT498" s="240" t="s">
        <v>141</v>
      </c>
      <c r="AU498" s="240" t="s">
        <v>76</v>
      </c>
      <c r="AV498" s="12" t="s">
        <v>76</v>
      </c>
      <c r="AW498" s="12" t="s">
        <v>30</v>
      </c>
      <c r="AX498" s="12" t="s">
        <v>67</v>
      </c>
      <c r="AY498" s="240" t="s">
        <v>128</v>
      </c>
    </row>
    <row r="499" s="12" customFormat="1">
      <c r="B499" s="229"/>
      <c r="C499" s="230"/>
      <c r="D499" s="231" t="s">
        <v>141</v>
      </c>
      <c r="E499" s="232" t="s">
        <v>1</v>
      </c>
      <c r="F499" s="233" t="s">
        <v>965</v>
      </c>
      <c r="G499" s="230"/>
      <c r="H499" s="234">
        <v>36.975000000000001</v>
      </c>
      <c r="I499" s="235"/>
      <c r="J499" s="230"/>
      <c r="K499" s="230"/>
      <c r="L499" s="236"/>
      <c r="M499" s="237"/>
      <c r="N499" s="238"/>
      <c r="O499" s="238"/>
      <c r="P499" s="238"/>
      <c r="Q499" s="238"/>
      <c r="R499" s="238"/>
      <c r="S499" s="238"/>
      <c r="T499" s="239"/>
      <c r="AT499" s="240" t="s">
        <v>141</v>
      </c>
      <c r="AU499" s="240" t="s">
        <v>76</v>
      </c>
      <c r="AV499" s="12" t="s">
        <v>76</v>
      </c>
      <c r="AW499" s="12" t="s">
        <v>30</v>
      </c>
      <c r="AX499" s="12" t="s">
        <v>67</v>
      </c>
      <c r="AY499" s="240" t="s">
        <v>128</v>
      </c>
    </row>
    <row r="500" s="12" customFormat="1">
      <c r="B500" s="229"/>
      <c r="C500" s="230"/>
      <c r="D500" s="231" t="s">
        <v>141</v>
      </c>
      <c r="E500" s="232" t="s">
        <v>1</v>
      </c>
      <c r="F500" s="233" t="s">
        <v>966</v>
      </c>
      <c r="G500" s="230"/>
      <c r="H500" s="234">
        <v>37.493000000000002</v>
      </c>
      <c r="I500" s="235"/>
      <c r="J500" s="230"/>
      <c r="K500" s="230"/>
      <c r="L500" s="236"/>
      <c r="M500" s="237"/>
      <c r="N500" s="238"/>
      <c r="O500" s="238"/>
      <c r="P500" s="238"/>
      <c r="Q500" s="238"/>
      <c r="R500" s="238"/>
      <c r="S500" s="238"/>
      <c r="T500" s="239"/>
      <c r="AT500" s="240" t="s">
        <v>141</v>
      </c>
      <c r="AU500" s="240" t="s">
        <v>76</v>
      </c>
      <c r="AV500" s="12" t="s">
        <v>76</v>
      </c>
      <c r="AW500" s="12" t="s">
        <v>30</v>
      </c>
      <c r="AX500" s="12" t="s">
        <v>67</v>
      </c>
      <c r="AY500" s="240" t="s">
        <v>128</v>
      </c>
    </row>
    <row r="501" s="12" customFormat="1">
      <c r="B501" s="229"/>
      <c r="C501" s="230"/>
      <c r="D501" s="231" t="s">
        <v>141</v>
      </c>
      <c r="E501" s="232" t="s">
        <v>1</v>
      </c>
      <c r="F501" s="233" t="s">
        <v>967</v>
      </c>
      <c r="G501" s="230"/>
      <c r="H501" s="234">
        <v>25.199999999999999</v>
      </c>
      <c r="I501" s="235"/>
      <c r="J501" s="230"/>
      <c r="K501" s="230"/>
      <c r="L501" s="236"/>
      <c r="M501" s="237"/>
      <c r="N501" s="238"/>
      <c r="O501" s="238"/>
      <c r="P501" s="238"/>
      <c r="Q501" s="238"/>
      <c r="R501" s="238"/>
      <c r="S501" s="238"/>
      <c r="T501" s="239"/>
      <c r="AT501" s="240" t="s">
        <v>141</v>
      </c>
      <c r="AU501" s="240" t="s">
        <v>76</v>
      </c>
      <c r="AV501" s="12" t="s">
        <v>76</v>
      </c>
      <c r="AW501" s="12" t="s">
        <v>30</v>
      </c>
      <c r="AX501" s="12" t="s">
        <v>67</v>
      </c>
      <c r="AY501" s="240" t="s">
        <v>128</v>
      </c>
    </row>
    <row r="502" s="12" customFormat="1">
      <c r="B502" s="229"/>
      <c r="C502" s="230"/>
      <c r="D502" s="231" t="s">
        <v>141</v>
      </c>
      <c r="E502" s="232" t="s">
        <v>1</v>
      </c>
      <c r="F502" s="233" t="s">
        <v>968</v>
      </c>
      <c r="G502" s="230"/>
      <c r="H502" s="234">
        <v>10.5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AT502" s="240" t="s">
        <v>141</v>
      </c>
      <c r="AU502" s="240" t="s">
        <v>76</v>
      </c>
      <c r="AV502" s="12" t="s">
        <v>76</v>
      </c>
      <c r="AW502" s="12" t="s">
        <v>30</v>
      </c>
      <c r="AX502" s="12" t="s">
        <v>67</v>
      </c>
      <c r="AY502" s="240" t="s">
        <v>128</v>
      </c>
    </row>
    <row r="503" s="12" customFormat="1">
      <c r="B503" s="229"/>
      <c r="C503" s="230"/>
      <c r="D503" s="231" t="s">
        <v>141</v>
      </c>
      <c r="E503" s="232" t="s">
        <v>1</v>
      </c>
      <c r="F503" s="233" t="s">
        <v>969</v>
      </c>
      <c r="G503" s="230"/>
      <c r="H503" s="234">
        <v>11.4</v>
      </c>
      <c r="I503" s="235"/>
      <c r="J503" s="230"/>
      <c r="K503" s="230"/>
      <c r="L503" s="236"/>
      <c r="M503" s="237"/>
      <c r="N503" s="238"/>
      <c r="O503" s="238"/>
      <c r="P503" s="238"/>
      <c r="Q503" s="238"/>
      <c r="R503" s="238"/>
      <c r="S503" s="238"/>
      <c r="T503" s="239"/>
      <c r="AT503" s="240" t="s">
        <v>141</v>
      </c>
      <c r="AU503" s="240" t="s">
        <v>76</v>
      </c>
      <c r="AV503" s="12" t="s">
        <v>76</v>
      </c>
      <c r="AW503" s="12" t="s">
        <v>30</v>
      </c>
      <c r="AX503" s="12" t="s">
        <v>67</v>
      </c>
      <c r="AY503" s="240" t="s">
        <v>128</v>
      </c>
    </row>
    <row r="504" s="12" customFormat="1">
      <c r="B504" s="229"/>
      <c r="C504" s="230"/>
      <c r="D504" s="231" t="s">
        <v>141</v>
      </c>
      <c r="E504" s="232" t="s">
        <v>1</v>
      </c>
      <c r="F504" s="233" t="s">
        <v>970</v>
      </c>
      <c r="G504" s="230"/>
      <c r="H504" s="234">
        <v>16.800000000000001</v>
      </c>
      <c r="I504" s="235"/>
      <c r="J504" s="230"/>
      <c r="K504" s="230"/>
      <c r="L504" s="236"/>
      <c r="M504" s="237"/>
      <c r="N504" s="238"/>
      <c r="O504" s="238"/>
      <c r="P504" s="238"/>
      <c r="Q504" s="238"/>
      <c r="R504" s="238"/>
      <c r="S504" s="238"/>
      <c r="T504" s="239"/>
      <c r="AT504" s="240" t="s">
        <v>141</v>
      </c>
      <c r="AU504" s="240" t="s">
        <v>76</v>
      </c>
      <c r="AV504" s="12" t="s">
        <v>76</v>
      </c>
      <c r="AW504" s="12" t="s">
        <v>30</v>
      </c>
      <c r="AX504" s="12" t="s">
        <v>67</v>
      </c>
      <c r="AY504" s="240" t="s">
        <v>128</v>
      </c>
    </row>
    <row r="505" s="12" customFormat="1">
      <c r="B505" s="229"/>
      <c r="C505" s="230"/>
      <c r="D505" s="231" t="s">
        <v>141</v>
      </c>
      <c r="E505" s="232" t="s">
        <v>1</v>
      </c>
      <c r="F505" s="233" t="s">
        <v>971</v>
      </c>
      <c r="G505" s="230"/>
      <c r="H505" s="234">
        <v>40.039999999999999</v>
      </c>
      <c r="I505" s="235"/>
      <c r="J505" s="230"/>
      <c r="K505" s="230"/>
      <c r="L505" s="236"/>
      <c r="M505" s="237"/>
      <c r="N505" s="238"/>
      <c r="O505" s="238"/>
      <c r="P505" s="238"/>
      <c r="Q505" s="238"/>
      <c r="R505" s="238"/>
      <c r="S505" s="238"/>
      <c r="T505" s="239"/>
      <c r="AT505" s="240" t="s">
        <v>141</v>
      </c>
      <c r="AU505" s="240" t="s">
        <v>76</v>
      </c>
      <c r="AV505" s="12" t="s">
        <v>76</v>
      </c>
      <c r="AW505" s="12" t="s">
        <v>30</v>
      </c>
      <c r="AX505" s="12" t="s">
        <v>67</v>
      </c>
      <c r="AY505" s="240" t="s">
        <v>128</v>
      </c>
    </row>
    <row r="506" s="12" customFormat="1">
      <c r="B506" s="229"/>
      <c r="C506" s="230"/>
      <c r="D506" s="231" t="s">
        <v>141</v>
      </c>
      <c r="E506" s="232" t="s">
        <v>1</v>
      </c>
      <c r="F506" s="233" t="s">
        <v>972</v>
      </c>
      <c r="G506" s="230"/>
      <c r="H506" s="234">
        <v>11.199999999999999</v>
      </c>
      <c r="I506" s="235"/>
      <c r="J506" s="230"/>
      <c r="K506" s="230"/>
      <c r="L506" s="236"/>
      <c r="M506" s="237"/>
      <c r="N506" s="238"/>
      <c r="O506" s="238"/>
      <c r="P506" s="238"/>
      <c r="Q506" s="238"/>
      <c r="R506" s="238"/>
      <c r="S506" s="238"/>
      <c r="T506" s="239"/>
      <c r="AT506" s="240" t="s">
        <v>141</v>
      </c>
      <c r="AU506" s="240" t="s">
        <v>76</v>
      </c>
      <c r="AV506" s="12" t="s">
        <v>76</v>
      </c>
      <c r="AW506" s="12" t="s">
        <v>30</v>
      </c>
      <c r="AX506" s="12" t="s">
        <v>67</v>
      </c>
      <c r="AY506" s="240" t="s">
        <v>128</v>
      </c>
    </row>
    <row r="507" s="12" customFormat="1">
      <c r="B507" s="229"/>
      <c r="C507" s="230"/>
      <c r="D507" s="231" t="s">
        <v>141</v>
      </c>
      <c r="E507" s="232" t="s">
        <v>1</v>
      </c>
      <c r="F507" s="233" t="s">
        <v>973</v>
      </c>
      <c r="G507" s="230"/>
      <c r="H507" s="234">
        <v>7</v>
      </c>
      <c r="I507" s="235"/>
      <c r="J507" s="230"/>
      <c r="K507" s="230"/>
      <c r="L507" s="236"/>
      <c r="M507" s="237"/>
      <c r="N507" s="238"/>
      <c r="O507" s="238"/>
      <c r="P507" s="238"/>
      <c r="Q507" s="238"/>
      <c r="R507" s="238"/>
      <c r="S507" s="238"/>
      <c r="T507" s="239"/>
      <c r="AT507" s="240" t="s">
        <v>141</v>
      </c>
      <c r="AU507" s="240" t="s">
        <v>76</v>
      </c>
      <c r="AV507" s="12" t="s">
        <v>76</v>
      </c>
      <c r="AW507" s="12" t="s">
        <v>30</v>
      </c>
      <c r="AX507" s="12" t="s">
        <v>67</v>
      </c>
      <c r="AY507" s="240" t="s">
        <v>128</v>
      </c>
    </row>
    <row r="508" s="12" customFormat="1">
      <c r="B508" s="229"/>
      <c r="C508" s="230"/>
      <c r="D508" s="231" t="s">
        <v>141</v>
      </c>
      <c r="E508" s="232" t="s">
        <v>1</v>
      </c>
      <c r="F508" s="233" t="s">
        <v>974</v>
      </c>
      <c r="G508" s="230"/>
      <c r="H508" s="234">
        <v>9.4499999999999993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141</v>
      </c>
      <c r="AU508" s="240" t="s">
        <v>76</v>
      </c>
      <c r="AV508" s="12" t="s">
        <v>76</v>
      </c>
      <c r="AW508" s="12" t="s">
        <v>30</v>
      </c>
      <c r="AX508" s="12" t="s">
        <v>67</v>
      </c>
      <c r="AY508" s="240" t="s">
        <v>128</v>
      </c>
    </row>
    <row r="509" s="12" customFormat="1">
      <c r="B509" s="229"/>
      <c r="C509" s="230"/>
      <c r="D509" s="231" t="s">
        <v>141</v>
      </c>
      <c r="E509" s="232" t="s">
        <v>1</v>
      </c>
      <c r="F509" s="233" t="s">
        <v>975</v>
      </c>
      <c r="G509" s="230"/>
      <c r="H509" s="234">
        <v>13.02</v>
      </c>
      <c r="I509" s="235"/>
      <c r="J509" s="230"/>
      <c r="K509" s="230"/>
      <c r="L509" s="236"/>
      <c r="M509" s="237"/>
      <c r="N509" s="238"/>
      <c r="O509" s="238"/>
      <c r="P509" s="238"/>
      <c r="Q509" s="238"/>
      <c r="R509" s="238"/>
      <c r="S509" s="238"/>
      <c r="T509" s="239"/>
      <c r="AT509" s="240" t="s">
        <v>141</v>
      </c>
      <c r="AU509" s="240" t="s">
        <v>76</v>
      </c>
      <c r="AV509" s="12" t="s">
        <v>76</v>
      </c>
      <c r="AW509" s="12" t="s">
        <v>30</v>
      </c>
      <c r="AX509" s="12" t="s">
        <v>67</v>
      </c>
      <c r="AY509" s="240" t="s">
        <v>128</v>
      </c>
    </row>
    <row r="510" s="12" customFormat="1">
      <c r="B510" s="229"/>
      <c r="C510" s="230"/>
      <c r="D510" s="231" t="s">
        <v>141</v>
      </c>
      <c r="E510" s="232" t="s">
        <v>1</v>
      </c>
      <c r="F510" s="233" t="s">
        <v>976</v>
      </c>
      <c r="G510" s="230"/>
      <c r="H510" s="234">
        <v>28.559999999999999</v>
      </c>
      <c r="I510" s="235"/>
      <c r="J510" s="230"/>
      <c r="K510" s="230"/>
      <c r="L510" s="236"/>
      <c r="M510" s="237"/>
      <c r="N510" s="238"/>
      <c r="O510" s="238"/>
      <c r="P510" s="238"/>
      <c r="Q510" s="238"/>
      <c r="R510" s="238"/>
      <c r="S510" s="238"/>
      <c r="T510" s="239"/>
      <c r="AT510" s="240" t="s">
        <v>141</v>
      </c>
      <c r="AU510" s="240" t="s">
        <v>76</v>
      </c>
      <c r="AV510" s="12" t="s">
        <v>76</v>
      </c>
      <c r="AW510" s="12" t="s">
        <v>30</v>
      </c>
      <c r="AX510" s="12" t="s">
        <v>67</v>
      </c>
      <c r="AY510" s="240" t="s">
        <v>128</v>
      </c>
    </row>
    <row r="511" s="13" customFormat="1">
      <c r="B511" s="241"/>
      <c r="C511" s="242"/>
      <c r="D511" s="231" t="s">
        <v>141</v>
      </c>
      <c r="E511" s="243" t="s">
        <v>1</v>
      </c>
      <c r="F511" s="244" t="s">
        <v>143</v>
      </c>
      <c r="G511" s="242"/>
      <c r="H511" s="245">
        <v>1009.907</v>
      </c>
      <c r="I511" s="246"/>
      <c r="J511" s="242"/>
      <c r="K511" s="242"/>
      <c r="L511" s="247"/>
      <c r="M511" s="248"/>
      <c r="N511" s="249"/>
      <c r="O511" s="249"/>
      <c r="P511" s="249"/>
      <c r="Q511" s="249"/>
      <c r="R511" s="249"/>
      <c r="S511" s="249"/>
      <c r="T511" s="250"/>
      <c r="AT511" s="251" t="s">
        <v>141</v>
      </c>
      <c r="AU511" s="251" t="s">
        <v>76</v>
      </c>
      <c r="AV511" s="13" t="s">
        <v>139</v>
      </c>
      <c r="AW511" s="13" t="s">
        <v>30</v>
      </c>
      <c r="AX511" s="13" t="s">
        <v>67</v>
      </c>
      <c r="AY511" s="251" t="s">
        <v>128</v>
      </c>
    </row>
    <row r="512" s="14" customFormat="1">
      <c r="B512" s="252"/>
      <c r="C512" s="253"/>
      <c r="D512" s="231" t="s">
        <v>141</v>
      </c>
      <c r="E512" s="254" t="s">
        <v>1</v>
      </c>
      <c r="F512" s="255" t="s">
        <v>145</v>
      </c>
      <c r="G512" s="253"/>
      <c r="H512" s="256">
        <v>1009.907</v>
      </c>
      <c r="I512" s="257"/>
      <c r="J512" s="253"/>
      <c r="K512" s="253"/>
      <c r="L512" s="258"/>
      <c r="M512" s="259"/>
      <c r="N512" s="260"/>
      <c r="O512" s="260"/>
      <c r="P512" s="260"/>
      <c r="Q512" s="260"/>
      <c r="R512" s="260"/>
      <c r="S512" s="260"/>
      <c r="T512" s="261"/>
      <c r="AT512" s="262" t="s">
        <v>141</v>
      </c>
      <c r="AU512" s="262" t="s">
        <v>76</v>
      </c>
      <c r="AV512" s="14" t="s">
        <v>138</v>
      </c>
      <c r="AW512" s="14" t="s">
        <v>30</v>
      </c>
      <c r="AX512" s="14" t="s">
        <v>74</v>
      </c>
      <c r="AY512" s="262" t="s">
        <v>128</v>
      </c>
    </row>
    <row r="513" s="1" customFormat="1" ht="16.5" customHeight="1">
      <c r="B513" s="38"/>
      <c r="C513" s="217" t="s">
        <v>634</v>
      </c>
      <c r="D513" s="217" t="s">
        <v>133</v>
      </c>
      <c r="E513" s="218" t="s">
        <v>661</v>
      </c>
      <c r="F513" s="219" t="s">
        <v>662</v>
      </c>
      <c r="G513" s="220" t="s">
        <v>136</v>
      </c>
      <c r="H513" s="221">
        <v>1009.907</v>
      </c>
      <c r="I513" s="222"/>
      <c r="J513" s="223">
        <f>ROUND(I513*H513,2)</f>
        <v>0</v>
      </c>
      <c r="K513" s="219" t="s">
        <v>137</v>
      </c>
      <c r="L513" s="43"/>
      <c r="M513" s="224" t="s">
        <v>1</v>
      </c>
      <c r="N513" s="225" t="s">
        <v>38</v>
      </c>
      <c r="O513" s="79"/>
      <c r="P513" s="226">
        <f>O513*H513</f>
        <v>0</v>
      </c>
      <c r="Q513" s="226">
        <v>0.00013999999999999999</v>
      </c>
      <c r="R513" s="226">
        <f>Q513*H513</f>
        <v>0.14138698</v>
      </c>
      <c r="S513" s="226">
        <v>0</v>
      </c>
      <c r="T513" s="227">
        <f>S513*H513</f>
        <v>0</v>
      </c>
      <c r="AR513" s="17" t="s">
        <v>215</v>
      </c>
      <c r="AT513" s="17" t="s">
        <v>133</v>
      </c>
      <c r="AU513" s="17" t="s">
        <v>76</v>
      </c>
      <c r="AY513" s="17" t="s">
        <v>128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74</v>
      </c>
      <c r="BK513" s="228">
        <f>ROUND(I513*H513,2)</f>
        <v>0</v>
      </c>
      <c r="BL513" s="17" t="s">
        <v>215</v>
      </c>
      <c r="BM513" s="17" t="s">
        <v>663</v>
      </c>
    </row>
    <row r="514" s="12" customFormat="1">
      <c r="B514" s="229"/>
      <c r="C514" s="230"/>
      <c r="D514" s="231" t="s">
        <v>141</v>
      </c>
      <c r="E514" s="232" t="s">
        <v>1</v>
      </c>
      <c r="F514" s="233" t="s">
        <v>962</v>
      </c>
      <c r="G514" s="230"/>
      <c r="H514" s="234">
        <v>712</v>
      </c>
      <c r="I514" s="235"/>
      <c r="J514" s="230"/>
      <c r="K514" s="230"/>
      <c r="L514" s="236"/>
      <c r="M514" s="237"/>
      <c r="N514" s="238"/>
      <c r="O514" s="238"/>
      <c r="P514" s="238"/>
      <c r="Q514" s="238"/>
      <c r="R514" s="238"/>
      <c r="S514" s="238"/>
      <c r="T514" s="239"/>
      <c r="AT514" s="240" t="s">
        <v>141</v>
      </c>
      <c r="AU514" s="240" t="s">
        <v>76</v>
      </c>
      <c r="AV514" s="12" t="s">
        <v>76</v>
      </c>
      <c r="AW514" s="12" t="s">
        <v>30</v>
      </c>
      <c r="AX514" s="12" t="s">
        <v>67</v>
      </c>
      <c r="AY514" s="240" t="s">
        <v>128</v>
      </c>
    </row>
    <row r="515" s="12" customFormat="1">
      <c r="B515" s="229"/>
      <c r="C515" s="230"/>
      <c r="D515" s="231" t="s">
        <v>141</v>
      </c>
      <c r="E515" s="232" t="s">
        <v>1</v>
      </c>
      <c r="F515" s="233" t="s">
        <v>963</v>
      </c>
      <c r="G515" s="230"/>
      <c r="H515" s="234">
        <v>39.619</v>
      </c>
      <c r="I515" s="235"/>
      <c r="J515" s="230"/>
      <c r="K515" s="230"/>
      <c r="L515" s="236"/>
      <c r="M515" s="237"/>
      <c r="N515" s="238"/>
      <c r="O515" s="238"/>
      <c r="P515" s="238"/>
      <c r="Q515" s="238"/>
      <c r="R515" s="238"/>
      <c r="S515" s="238"/>
      <c r="T515" s="239"/>
      <c r="AT515" s="240" t="s">
        <v>141</v>
      </c>
      <c r="AU515" s="240" t="s">
        <v>76</v>
      </c>
      <c r="AV515" s="12" t="s">
        <v>76</v>
      </c>
      <c r="AW515" s="12" t="s">
        <v>30</v>
      </c>
      <c r="AX515" s="12" t="s">
        <v>67</v>
      </c>
      <c r="AY515" s="240" t="s">
        <v>128</v>
      </c>
    </row>
    <row r="516" s="12" customFormat="1">
      <c r="B516" s="229"/>
      <c r="C516" s="230"/>
      <c r="D516" s="231" t="s">
        <v>141</v>
      </c>
      <c r="E516" s="232" t="s">
        <v>1</v>
      </c>
      <c r="F516" s="233" t="s">
        <v>964</v>
      </c>
      <c r="G516" s="230"/>
      <c r="H516" s="234">
        <v>10.65</v>
      </c>
      <c r="I516" s="235"/>
      <c r="J516" s="230"/>
      <c r="K516" s="230"/>
      <c r="L516" s="236"/>
      <c r="M516" s="237"/>
      <c r="N516" s="238"/>
      <c r="O516" s="238"/>
      <c r="P516" s="238"/>
      <c r="Q516" s="238"/>
      <c r="R516" s="238"/>
      <c r="S516" s="238"/>
      <c r="T516" s="239"/>
      <c r="AT516" s="240" t="s">
        <v>141</v>
      </c>
      <c r="AU516" s="240" t="s">
        <v>76</v>
      </c>
      <c r="AV516" s="12" t="s">
        <v>76</v>
      </c>
      <c r="AW516" s="12" t="s">
        <v>30</v>
      </c>
      <c r="AX516" s="12" t="s">
        <v>67</v>
      </c>
      <c r="AY516" s="240" t="s">
        <v>128</v>
      </c>
    </row>
    <row r="517" s="12" customFormat="1">
      <c r="B517" s="229"/>
      <c r="C517" s="230"/>
      <c r="D517" s="231" t="s">
        <v>141</v>
      </c>
      <c r="E517" s="232" t="s">
        <v>1</v>
      </c>
      <c r="F517" s="233" t="s">
        <v>965</v>
      </c>
      <c r="G517" s="230"/>
      <c r="H517" s="234">
        <v>36.975000000000001</v>
      </c>
      <c r="I517" s="235"/>
      <c r="J517" s="230"/>
      <c r="K517" s="230"/>
      <c r="L517" s="236"/>
      <c r="M517" s="237"/>
      <c r="N517" s="238"/>
      <c r="O517" s="238"/>
      <c r="P517" s="238"/>
      <c r="Q517" s="238"/>
      <c r="R517" s="238"/>
      <c r="S517" s="238"/>
      <c r="T517" s="239"/>
      <c r="AT517" s="240" t="s">
        <v>141</v>
      </c>
      <c r="AU517" s="240" t="s">
        <v>76</v>
      </c>
      <c r="AV517" s="12" t="s">
        <v>76</v>
      </c>
      <c r="AW517" s="12" t="s">
        <v>30</v>
      </c>
      <c r="AX517" s="12" t="s">
        <v>67</v>
      </c>
      <c r="AY517" s="240" t="s">
        <v>128</v>
      </c>
    </row>
    <row r="518" s="12" customFormat="1">
      <c r="B518" s="229"/>
      <c r="C518" s="230"/>
      <c r="D518" s="231" t="s">
        <v>141</v>
      </c>
      <c r="E518" s="232" t="s">
        <v>1</v>
      </c>
      <c r="F518" s="233" t="s">
        <v>966</v>
      </c>
      <c r="G518" s="230"/>
      <c r="H518" s="234">
        <v>37.493000000000002</v>
      </c>
      <c r="I518" s="235"/>
      <c r="J518" s="230"/>
      <c r="K518" s="230"/>
      <c r="L518" s="236"/>
      <c r="M518" s="237"/>
      <c r="N518" s="238"/>
      <c r="O518" s="238"/>
      <c r="P518" s="238"/>
      <c r="Q518" s="238"/>
      <c r="R518" s="238"/>
      <c r="S518" s="238"/>
      <c r="T518" s="239"/>
      <c r="AT518" s="240" t="s">
        <v>141</v>
      </c>
      <c r="AU518" s="240" t="s">
        <v>76</v>
      </c>
      <c r="AV518" s="12" t="s">
        <v>76</v>
      </c>
      <c r="AW518" s="12" t="s">
        <v>30</v>
      </c>
      <c r="AX518" s="12" t="s">
        <v>67</v>
      </c>
      <c r="AY518" s="240" t="s">
        <v>128</v>
      </c>
    </row>
    <row r="519" s="12" customFormat="1">
      <c r="B519" s="229"/>
      <c r="C519" s="230"/>
      <c r="D519" s="231" t="s">
        <v>141</v>
      </c>
      <c r="E519" s="232" t="s">
        <v>1</v>
      </c>
      <c r="F519" s="233" t="s">
        <v>967</v>
      </c>
      <c r="G519" s="230"/>
      <c r="H519" s="234">
        <v>25.199999999999999</v>
      </c>
      <c r="I519" s="235"/>
      <c r="J519" s="230"/>
      <c r="K519" s="230"/>
      <c r="L519" s="236"/>
      <c r="M519" s="237"/>
      <c r="N519" s="238"/>
      <c r="O519" s="238"/>
      <c r="P519" s="238"/>
      <c r="Q519" s="238"/>
      <c r="R519" s="238"/>
      <c r="S519" s="238"/>
      <c r="T519" s="239"/>
      <c r="AT519" s="240" t="s">
        <v>141</v>
      </c>
      <c r="AU519" s="240" t="s">
        <v>76</v>
      </c>
      <c r="AV519" s="12" t="s">
        <v>76</v>
      </c>
      <c r="AW519" s="12" t="s">
        <v>30</v>
      </c>
      <c r="AX519" s="12" t="s">
        <v>67</v>
      </c>
      <c r="AY519" s="240" t="s">
        <v>128</v>
      </c>
    </row>
    <row r="520" s="12" customFormat="1">
      <c r="B520" s="229"/>
      <c r="C520" s="230"/>
      <c r="D520" s="231" t="s">
        <v>141</v>
      </c>
      <c r="E520" s="232" t="s">
        <v>1</v>
      </c>
      <c r="F520" s="233" t="s">
        <v>968</v>
      </c>
      <c r="G520" s="230"/>
      <c r="H520" s="234">
        <v>10.5</v>
      </c>
      <c r="I520" s="235"/>
      <c r="J520" s="230"/>
      <c r="K520" s="230"/>
      <c r="L520" s="236"/>
      <c r="M520" s="237"/>
      <c r="N520" s="238"/>
      <c r="O520" s="238"/>
      <c r="P520" s="238"/>
      <c r="Q520" s="238"/>
      <c r="R520" s="238"/>
      <c r="S520" s="238"/>
      <c r="T520" s="239"/>
      <c r="AT520" s="240" t="s">
        <v>141</v>
      </c>
      <c r="AU520" s="240" t="s">
        <v>76</v>
      </c>
      <c r="AV520" s="12" t="s">
        <v>76</v>
      </c>
      <c r="AW520" s="12" t="s">
        <v>30</v>
      </c>
      <c r="AX520" s="12" t="s">
        <v>67</v>
      </c>
      <c r="AY520" s="240" t="s">
        <v>128</v>
      </c>
    </row>
    <row r="521" s="12" customFormat="1">
      <c r="B521" s="229"/>
      <c r="C521" s="230"/>
      <c r="D521" s="231" t="s">
        <v>141</v>
      </c>
      <c r="E521" s="232" t="s">
        <v>1</v>
      </c>
      <c r="F521" s="233" t="s">
        <v>969</v>
      </c>
      <c r="G521" s="230"/>
      <c r="H521" s="234">
        <v>11.4</v>
      </c>
      <c r="I521" s="235"/>
      <c r="J521" s="230"/>
      <c r="K521" s="230"/>
      <c r="L521" s="236"/>
      <c r="M521" s="237"/>
      <c r="N521" s="238"/>
      <c r="O521" s="238"/>
      <c r="P521" s="238"/>
      <c r="Q521" s="238"/>
      <c r="R521" s="238"/>
      <c r="S521" s="238"/>
      <c r="T521" s="239"/>
      <c r="AT521" s="240" t="s">
        <v>141</v>
      </c>
      <c r="AU521" s="240" t="s">
        <v>76</v>
      </c>
      <c r="AV521" s="12" t="s">
        <v>76</v>
      </c>
      <c r="AW521" s="12" t="s">
        <v>30</v>
      </c>
      <c r="AX521" s="12" t="s">
        <v>67</v>
      </c>
      <c r="AY521" s="240" t="s">
        <v>128</v>
      </c>
    </row>
    <row r="522" s="12" customFormat="1">
      <c r="B522" s="229"/>
      <c r="C522" s="230"/>
      <c r="D522" s="231" t="s">
        <v>141</v>
      </c>
      <c r="E522" s="232" t="s">
        <v>1</v>
      </c>
      <c r="F522" s="233" t="s">
        <v>970</v>
      </c>
      <c r="G522" s="230"/>
      <c r="H522" s="234">
        <v>16.800000000000001</v>
      </c>
      <c r="I522" s="235"/>
      <c r="J522" s="230"/>
      <c r="K522" s="230"/>
      <c r="L522" s="236"/>
      <c r="M522" s="237"/>
      <c r="N522" s="238"/>
      <c r="O522" s="238"/>
      <c r="P522" s="238"/>
      <c r="Q522" s="238"/>
      <c r="R522" s="238"/>
      <c r="S522" s="238"/>
      <c r="T522" s="239"/>
      <c r="AT522" s="240" t="s">
        <v>141</v>
      </c>
      <c r="AU522" s="240" t="s">
        <v>76</v>
      </c>
      <c r="AV522" s="12" t="s">
        <v>76</v>
      </c>
      <c r="AW522" s="12" t="s">
        <v>30</v>
      </c>
      <c r="AX522" s="12" t="s">
        <v>67</v>
      </c>
      <c r="AY522" s="240" t="s">
        <v>128</v>
      </c>
    </row>
    <row r="523" s="12" customFormat="1">
      <c r="B523" s="229"/>
      <c r="C523" s="230"/>
      <c r="D523" s="231" t="s">
        <v>141</v>
      </c>
      <c r="E523" s="232" t="s">
        <v>1</v>
      </c>
      <c r="F523" s="233" t="s">
        <v>971</v>
      </c>
      <c r="G523" s="230"/>
      <c r="H523" s="234">
        <v>40.039999999999999</v>
      </c>
      <c r="I523" s="235"/>
      <c r="J523" s="230"/>
      <c r="K523" s="230"/>
      <c r="L523" s="236"/>
      <c r="M523" s="237"/>
      <c r="N523" s="238"/>
      <c r="O523" s="238"/>
      <c r="P523" s="238"/>
      <c r="Q523" s="238"/>
      <c r="R523" s="238"/>
      <c r="S523" s="238"/>
      <c r="T523" s="239"/>
      <c r="AT523" s="240" t="s">
        <v>141</v>
      </c>
      <c r="AU523" s="240" t="s">
        <v>76</v>
      </c>
      <c r="AV523" s="12" t="s">
        <v>76</v>
      </c>
      <c r="AW523" s="12" t="s">
        <v>30</v>
      </c>
      <c r="AX523" s="12" t="s">
        <v>67</v>
      </c>
      <c r="AY523" s="240" t="s">
        <v>128</v>
      </c>
    </row>
    <row r="524" s="12" customFormat="1">
      <c r="B524" s="229"/>
      <c r="C524" s="230"/>
      <c r="D524" s="231" t="s">
        <v>141</v>
      </c>
      <c r="E524" s="232" t="s">
        <v>1</v>
      </c>
      <c r="F524" s="233" t="s">
        <v>972</v>
      </c>
      <c r="G524" s="230"/>
      <c r="H524" s="234">
        <v>11.199999999999999</v>
      </c>
      <c r="I524" s="235"/>
      <c r="J524" s="230"/>
      <c r="K524" s="230"/>
      <c r="L524" s="236"/>
      <c r="M524" s="237"/>
      <c r="N524" s="238"/>
      <c r="O524" s="238"/>
      <c r="P524" s="238"/>
      <c r="Q524" s="238"/>
      <c r="R524" s="238"/>
      <c r="S524" s="238"/>
      <c r="T524" s="239"/>
      <c r="AT524" s="240" t="s">
        <v>141</v>
      </c>
      <c r="AU524" s="240" t="s">
        <v>76</v>
      </c>
      <c r="AV524" s="12" t="s">
        <v>76</v>
      </c>
      <c r="AW524" s="12" t="s">
        <v>30</v>
      </c>
      <c r="AX524" s="12" t="s">
        <v>67</v>
      </c>
      <c r="AY524" s="240" t="s">
        <v>128</v>
      </c>
    </row>
    <row r="525" s="12" customFormat="1">
      <c r="B525" s="229"/>
      <c r="C525" s="230"/>
      <c r="D525" s="231" t="s">
        <v>141</v>
      </c>
      <c r="E525" s="232" t="s">
        <v>1</v>
      </c>
      <c r="F525" s="233" t="s">
        <v>973</v>
      </c>
      <c r="G525" s="230"/>
      <c r="H525" s="234">
        <v>7</v>
      </c>
      <c r="I525" s="235"/>
      <c r="J525" s="230"/>
      <c r="K525" s="230"/>
      <c r="L525" s="236"/>
      <c r="M525" s="237"/>
      <c r="N525" s="238"/>
      <c r="O525" s="238"/>
      <c r="P525" s="238"/>
      <c r="Q525" s="238"/>
      <c r="R525" s="238"/>
      <c r="S525" s="238"/>
      <c r="T525" s="239"/>
      <c r="AT525" s="240" t="s">
        <v>141</v>
      </c>
      <c r="AU525" s="240" t="s">
        <v>76</v>
      </c>
      <c r="AV525" s="12" t="s">
        <v>76</v>
      </c>
      <c r="AW525" s="12" t="s">
        <v>30</v>
      </c>
      <c r="AX525" s="12" t="s">
        <v>67</v>
      </c>
      <c r="AY525" s="240" t="s">
        <v>128</v>
      </c>
    </row>
    <row r="526" s="12" customFormat="1">
      <c r="B526" s="229"/>
      <c r="C526" s="230"/>
      <c r="D526" s="231" t="s">
        <v>141</v>
      </c>
      <c r="E526" s="232" t="s">
        <v>1</v>
      </c>
      <c r="F526" s="233" t="s">
        <v>974</v>
      </c>
      <c r="G526" s="230"/>
      <c r="H526" s="234">
        <v>9.4499999999999993</v>
      </c>
      <c r="I526" s="235"/>
      <c r="J526" s="230"/>
      <c r="K526" s="230"/>
      <c r="L526" s="236"/>
      <c r="M526" s="237"/>
      <c r="N526" s="238"/>
      <c r="O526" s="238"/>
      <c r="P526" s="238"/>
      <c r="Q526" s="238"/>
      <c r="R526" s="238"/>
      <c r="S526" s="238"/>
      <c r="T526" s="239"/>
      <c r="AT526" s="240" t="s">
        <v>141</v>
      </c>
      <c r="AU526" s="240" t="s">
        <v>76</v>
      </c>
      <c r="AV526" s="12" t="s">
        <v>76</v>
      </c>
      <c r="AW526" s="12" t="s">
        <v>30</v>
      </c>
      <c r="AX526" s="12" t="s">
        <v>67</v>
      </c>
      <c r="AY526" s="240" t="s">
        <v>128</v>
      </c>
    </row>
    <row r="527" s="12" customFormat="1">
      <c r="B527" s="229"/>
      <c r="C527" s="230"/>
      <c r="D527" s="231" t="s">
        <v>141</v>
      </c>
      <c r="E527" s="232" t="s">
        <v>1</v>
      </c>
      <c r="F527" s="233" t="s">
        <v>975</v>
      </c>
      <c r="G527" s="230"/>
      <c r="H527" s="234">
        <v>13.02</v>
      </c>
      <c r="I527" s="235"/>
      <c r="J527" s="230"/>
      <c r="K527" s="230"/>
      <c r="L527" s="236"/>
      <c r="M527" s="237"/>
      <c r="N527" s="238"/>
      <c r="O527" s="238"/>
      <c r="P527" s="238"/>
      <c r="Q527" s="238"/>
      <c r="R527" s="238"/>
      <c r="S527" s="238"/>
      <c r="T527" s="239"/>
      <c r="AT527" s="240" t="s">
        <v>141</v>
      </c>
      <c r="AU527" s="240" t="s">
        <v>76</v>
      </c>
      <c r="AV527" s="12" t="s">
        <v>76</v>
      </c>
      <c r="AW527" s="12" t="s">
        <v>30</v>
      </c>
      <c r="AX527" s="12" t="s">
        <v>67</v>
      </c>
      <c r="AY527" s="240" t="s">
        <v>128</v>
      </c>
    </row>
    <row r="528" s="12" customFormat="1">
      <c r="B528" s="229"/>
      <c r="C528" s="230"/>
      <c r="D528" s="231" t="s">
        <v>141</v>
      </c>
      <c r="E528" s="232" t="s">
        <v>1</v>
      </c>
      <c r="F528" s="233" t="s">
        <v>976</v>
      </c>
      <c r="G528" s="230"/>
      <c r="H528" s="234">
        <v>28.559999999999999</v>
      </c>
      <c r="I528" s="235"/>
      <c r="J528" s="230"/>
      <c r="K528" s="230"/>
      <c r="L528" s="236"/>
      <c r="M528" s="237"/>
      <c r="N528" s="238"/>
      <c r="O528" s="238"/>
      <c r="P528" s="238"/>
      <c r="Q528" s="238"/>
      <c r="R528" s="238"/>
      <c r="S528" s="238"/>
      <c r="T528" s="239"/>
      <c r="AT528" s="240" t="s">
        <v>141</v>
      </c>
      <c r="AU528" s="240" t="s">
        <v>76</v>
      </c>
      <c r="AV528" s="12" t="s">
        <v>76</v>
      </c>
      <c r="AW528" s="12" t="s">
        <v>30</v>
      </c>
      <c r="AX528" s="12" t="s">
        <v>67</v>
      </c>
      <c r="AY528" s="240" t="s">
        <v>128</v>
      </c>
    </row>
    <row r="529" s="13" customFormat="1">
      <c r="B529" s="241"/>
      <c r="C529" s="242"/>
      <c r="D529" s="231" t="s">
        <v>141</v>
      </c>
      <c r="E529" s="243" t="s">
        <v>1</v>
      </c>
      <c r="F529" s="244" t="s">
        <v>143</v>
      </c>
      <c r="G529" s="242"/>
      <c r="H529" s="245">
        <v>1009.907</v>
      </c>
      <c r="I529" s="246"/>
      <c r="J529" s="242"/>
      <c r="K529" s="242"/>
      <c r="L529" s="247"/>
      <c r="M529" s="248"/>
      <c r="N529" s="249"/>
      <c r="O529" s="249"/>
      <c r="P529" s="249"/>
      <c r="Q529" s="249"/>
      <c r="R529" s="249"/>
      <c r="S529" s="249"/>
      <c r="T529" s="250"/>
      <c r="AT529" s="251" t="s">
        <v>141</v>
      </c>
      <c r="AU529" s="251" t="s">
        <v>76</v>
      </c>
      <c r="AV529" s="13" t="s">
        <v>139</v>
      </c>
      <c r="AW529" s="13" t="s">
        <v>30</v>
      </c>
      <c r="AX529" s="13" t="s">
        <v>67</v>
      </c>
      <c r="AY529" s="251" t="s">
        <v>128</v>
      </c>
    </row>
    <row r="530" s="14" customFormat="1">
      <c r="B530" s="252"/>
      <c r="C530" s="253"/>
      <c r="D530" s="231" t="s">
        <v>141</v>
      </c>
      <c r="E530" s="254" t="s">
        <v>1</v>
      </c>
      <c r="F530" s="255" t="s">
        <v>145</v>
      </c>
      <c r="G530" s="253"/>
      <c r="H530" s="256">
        <v>1009.907</v>
      </c>
      <c r="I530" s="257"/>
      <c r="J530" s="253"/>
      <c r="K530" s="253"/>
      <c r="L530" s="258"/>
      <c r="M530" s="259"/>
      <c r="N530" s="260"/>
      <c r="O530" s="260"/>
      <c r="P530" s="260"/>
      <c r="Q530" s="260"/>
      <c r="R530" s="260"/>
      <c r="S530" s="260"/>
      <c r="T530" s="261"/>
      <c r="AT530" s="262" t="s">
        <v>141</v>
      </c>
      <c r="AU530" s="262" t="s">
        <v>76</v>
      </c>
      <c r="AV530" s="14" t="s">
        <v>138</v>
      </c>
      <c r="AW530" s="14" t="s">
        <v>30</v>
      </c>
      <c r="AX530" s="14" t="s">
        <v>74</v>
      </c>
      <c r="AY530" s="262" t="s">
        <v>128</v>
      </c>
    </row>
    <row r="531" s="1" customFormat="1" ht="16.5" customHeight="1">
      <c r="B531" s="38"/>
      <c r="C531" s="217" t="s">
        <v>639</v>
      </c>
      <c r="D531" s="217" t="s">
        <v>133</v>
      </c>
      <c r="E531" s="218" t="s">
        <v>665</v>
      </c>
      <c r="F531" s="219" t="s">
        <v>666</v>
      </c>
      <c r="G531" s="220" t="s">
        <v>136</v>
      </c>
      <c r="H531" s="221">
        <v>1009.907</v>
      </c>
      <c r="I531" s="222"/>
      <c r="J531" s="223">
        <f>ROUND(I531*H531,2)</f>
        <v>0</v>
      </c>
      <c r="K531" s="219" t="s">
        <v>137</v>
      </c>
      <c r="L531" s="43"/>
      <c r="M531" s="224" t="s">
        <v>1</v>
      </c>
      <c r="N531" s="225" t="s">
        <v>38</v>
      </c>
      <c r="O531" s="79"/>
      <c r="P531" s="226">
        <f>O531*H531</f>
        <v>0</v>
      </c>
      <c r="Q531" s="226">
        <v>0.00012999999999999999</v>
      </c>
      <c r="R531" s="226">
        <f>Q531*H531</f>
        <v>0.13128790999999998</v>
      </c>
      <c r="S531" s="226">
        <v>0</v>
      </c>
      <c r="T531" s="227">
        <f>S531*H531</f>
        <v>0</v>
      </c>
      <c r="AR531" s="17" t="s">
        <v>215</v>
      </c>
      <c r="AT531" s="17" t="s">
        <v>133</v>
      </c>
      <c r="AU531" s="17" t="s">
        <v>76</v>
      </c>
      <c r="AY531" s="17" t="s">
        <v>128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7" t="s">
        <v>74</v>
      </c>
      <c r="BK531" s="228">
        <f>ROUND(I531*H531,2)</f>
        <v>0</v>
      </c>
      <c r="BL531" s="17" t="s">
        <v>215</v>
      </c>
      <c r="BM531" s="17" t="s">
        <v>667</v>
      </c>
    </row>
    <row r="532" s="12" customFormat="1">
      <c r="B532" s="229"/>
      <c r="C532" s="230"/>
      <c r="D532" s="231" t="s">
        <v>141</v>
      </c>
      <c r="E532" s="232" t="s">
        <v>1</v>
      </c>
      <c r="F532" s="233" t="s">
        <v>962</v>
      </c>
      <c r="G532" s="230"/>
      <c r="H532" s="234">
        <v>712</v>
      </c>
      <c r="I532" s="235"/>
      <c r="J532" s="230"/>
      <c r="K532" s="230"/>
      <c r="L532" s="236"/>
      <c r="M532" s="237"/>
      <c r="N532" s="238"/>
      <c r="O532" s="238"/>
      <c r="P532" s="238"/>
      <c r="Q532" s="238"/>
      <c r="R532" s="238"/>
      <c r="S532" s="238"/>
      <c r="T532" s="239"/>
      <c r="AT532" s="240" t="s">
        <v>141</v>
      </c>
      <c r="AU532" s="240" t="s">
        <v>76</v>
      </c>
      <c r="AV532" s="12" t="s">
        <v>76</v>
      </c>
      <c r="AW532" s="12" t="s">
        <v>30</v>
      </c>
      <c r="AX532" s="12" t="s">
        <v>67</v>
      </c>
      <c r="AY532" s="240" t="s">
        <v>128</v>
      </c>
    </row>
    <row r="533" s="12" customFormat="1">
      <c r="B533" s="229"/>
      <c r="C533" s="230"/>
      <c r="D533" s="231" t="s">
        <v>141</v>
      </c>
      <c r="E533" s="232" t="s">
        <v>1</v>
      </c>
      <c r="F533" s="233" t="s">
        <v>963</v>
      </c>
      <c r="G533" s="230"/>
      <c r="H533" s="234">
        <v>39.619</v>
      </c>
      <c r="I533" s="235"/>
      <c r="J533" s="230"/>
      <c r="K533" s="230"/>
      <c r="L533" s="236"/>
      <c r="M533" s="237"/>
      <c r="N533" s="238"/>
      <c r="O533" s="238"/>
      <c r="P533" s="238"/>
      <c r="Q533" s="238"/>
      <c r="R533" s="238"/>
      <c r="S533" s="238"/>
      <c r="T533" s="239"/>
      <c r="AT533" s="240" t="s">
        <v>141</v>
      </c>
      <c r="AU533" s="240" t="s">
        <v>76</v>
      </c>
      <c r="AV533" s="12" t="s">
        <v>76</v>
      </c>
      <c r="AW533" s="12" t="s">
        <v>30</v>
      </c>
      <c r="AX533" s="12" t="s">
        <v>67</v>
      </c>
      <c r="AY533" s="240" t="s">
        <v>128</v>
      </c>
    </row>
    <row r="534" s="12" customFormat="1">
      <c r="B534" s="229"/>
      <c r="C534" s="230"/>
      <c r="D534" s="231" t="s">
        <v>141</v>
      </c>
      <c r="E534" s="232" t="s">
        <v>1</v>
      </c>
      <c r="F534" s="233" t="s">
        <v>964</v>
      </c>
      <c r="G534" s="230"/>
      <c r="H534" s="234">
        <v>10.65</v>
      </c>
      <c r="I534" s="235"/>
      <c r="J534" s="230"/>
      <c r="K534" s="230"/>
      <c r="L534" s="236"/>
      <c r="M534" s="237"/>
      <c r="N534" s="238"/>
      <c r="O534" s="238"/>
      <c r="P534" s="238"/>
      <c r="Q534" s="238"/>
      <c r="R534" s="238"/>
      <c r="S534" s="238"/>
      <c r="T534" s="239"/>
      <c r="AT534" s="240" t="s">
        <v>141</v>
      </c>
      <c r="AU534" s="240" t="s">
        <v>76</v>
      </c>
      <c r="AV534" s="12" t="s">
        <v>76</v>
      </c>
      <c r="AW534" s="12" t="s">
        <v>30</v>
      </c>
      <c r="AX534" s="12" t="s">
        <v>67</v>
      </c>
      <c r="AY534" s="240" t="s">
        <v>128</v>
      </c>
    </row>
    <row r="535" s="12" customFormat="1">
      <c r="B535" s="229"/>
      <c r="C535" s="230"/>
      <c r="D535" s="231" t="s">
        <v>141</v>
      </c>
      <c r="E535" s="232" t="s">
        <v>1</v>
      </c>
      <c r="F535" s="233" t="s">
        <v>965</v>
      </c>
      <c r="G535" s="230"/>
      <c r="H535" s="234">
        <v>36.975000000000001</v>
      </c>
      <c r="I535" s="235"/>
      <c r="J535" s="230"/>
      <c r="K535" s="230"/>
      <c r="L535" s="236"/>
      <c r="M535" s="237"/>
      <c r="N535" s="238"/>
      <c r="O535" s="238"/>
      <c r="P535" s="238"/>
      <c r="Q535" s="238"/>
      <c r="R535" s="238"/>
      <c r="S535" s="238"/>
      <c r="T535" s="239"/>
      <c r="AT535" s="240" t="s">
        <v>141</v>
      </c>
      <c r="AU535" s="240" t="s">
        <v>76</v>
      </c>
      <c r="AV535" s="12" t="s">
        <v>76</v>
      </c>
      <c r="AW535" s="12" t="s">
        <v>30</v>
      </c>
      <c r="AX535" s="12" t="s">
        <v>67</v>
      </c>
      <c r="AY535" s="240" t="s">
        <v>128</v>
      </c>
    </row>
    <row r="536" s="12" customFormat="1">
      <c r="B536" s="229"/>
      <c r="C536" s="230"/>
      <c r="D536" s="231" t="s">
        <v>141</v>
      </c>
      <c r="E536" s="232" t="s">
        <v>1</v>
      </c>
      <c r="F536" s="233" t="s">
        <v>966</v>
      </c>
      <c r="G536" s="230"/>
      <c r="H536" s="234">
        <v>37.493000000000002</v>
      </c>
      <c r="I536" s="235"/>
      <c r="J536" s="230"/>
      <c r="K536" s="230"/>
      <c r="L536" s="236"/>
      <c r="M536" s="237"/>
      <c r="N536" s="238"/>
      <c r="O536" s="238"/>
      <c r="P536" s="238"/>
      <c r="Q536" s="238"/>
      <c r="R536" s="238"/>
      <c r="S536" s="238"/>
      <c r="T536" s="239"/>
      <c r="AT536" s="240" t="s">
        <v>141</v>
      </c>
      <c r="AU536" s="240" t="s">
        <v>76</v>
      </c>
      <c r="AV536" s="12" t="s">
        <v>76</v>
      </c>
      <c r="AW536" s="12" t="s">
        <v>30</v>
      </c>
      <c r="AX536" s="12" t="s">
        <v>67</v>
      </c>
      <c r="AY536" s="240" t="s">
        <v>128</v>
      </c>
    </row>
    <row r="537" s="12" customFormat="1">
      <c r="B537" s="229"/>
      <c r="C537" s="230"/>
      <c r="D537" s="231" t="s">
        <v>141</v>
      </c>
      <c r="E537" s="232" t="s">
        <v>1</v>
      </c>
      <c r="F537" s="233" t="s">
        <v>967</v>
      </c>
      <c r="G537" s="230"/>
      <c r="H537" s="234">
        <v>25.199999999999999</v>
      </c>
      <c r="I537" s="235"/>
      <c r="J537" s="230"/>
      <c r="K537" s="230"/>
      <c r="L537" s="236"/>
      <c r="M537" s="237"/>
      <c r="N537" s="238"/>
      <c r="O537" s="238"/>
      <c r="P537" s="238"/>
      <c r="Q537" s="238"/>
      <c r="R537" s="238"/>
      <c r="S537" s="238"/>
      <c r="T537" s="239"/>
      <c r="AT537" s="240" t="s">
        <v>141</v>
      </c>
      <c r="AU537" s="240" t="s">
        <v>76</v>
      </c>
      <c r="AV537" s="12" t="s">
        <v>76</v>
      </c>
      <c r="AW537" s="12" t="s">
        <v>30</v>
      </c>
      <c r="AX537" s="12" t="s">
        <v>67</v>
      </c>
      <c r="AY537" s="240" t="s">
        <v>128</v>
      </c>
    </row>
    <row r="538" s="12" customFormat="1">
      <c r="B538" s="229"/>
      <c r="C538" s="230"/>
      <c r="D538" s="231" t="s">
        <v>141</v>
      </c>
      <c r="E538" s="232" t="s">
        <v>1</v>
      </c>
      <c r="F538" s="233" t="s">
        <v>968</v>
      </c>
      <c r="G538" s="230"/>
      <c r="H538" s="234">
        <v>10.5</v>
      </c>
      <c r="I538" s="235"/>
      <c r="J538" s="230"/>
      <c r="K538" s="230"/>
      <c r="L538" s="236"/>
      <c r="M538" s="237"/>
      <c r="N538" s="238"/>
      <c r="O538" s="238"/>
      <c r="P538" s="238"/>
      <c r="Q538" s="238"/>
      <c r="R538" s="238"/>
      <c r="S538" s="238"/>
      <c r="T538" s="239"/>
      <c r="AT538" s="240" t="s">
        <v>141</v>
      </c>
      <c r="AU538" s="240" t="s">
        <v>76</v>
      </c>
      <c r="AV538" s="12" t="s">
        <v>76</v>
      </c>
      <c r="AW538" s="12" t="s">
        <v>30</v>
      </c>
      <c r="AX538" s="12" t="s">
        <v>67</v>
      </c>
      <c r="AY538" s="240" t="s">
        <v>128</v>
      </c>
    </row>
    <row r="539" s="12" customFormat="1">
      <c r="B539" s="229"/>
      <c r="C539" s="230"/>
      <c r="D539" s="231" t="s">
        <v>141</v>
      </c>
      <c r="E539" s="232" t="s">
        <v>1</v>
      </c>
      <c r="F539" s="233" t="s">
        <v>969</v>
      </c>
      <c r="G539" s="230"/>
      <c r="H539" s="234">
        <v>11.4</v>
      </c>
      <c r="I539" s="235"/>
      <c r="J539" s="230"/>
      <c r="K539" s="230"/>
      <c r="L539" s="236"/>
      <c r="M539" s="237"/>
      <c r="N539" s="238"/>
      <c r="O539" s="238"/>
      <c r="P539" s="238"/>
      <c r="Q539" s="238"/>
      <c r="R539" s="238"/>
      <c r="S539" s="238"/>
      <c r="T539" s="239"/>
      <c r="AT539" s="240" t="s">
        <v>141</v>
      </c>
      <c r="AU539" s="240" t="s">
        <v>76</v>
      </c>
      <c r="AV539" s="12" t="s">
        <v>76</v>
      </c>
      <c r="AW539" s="12" t="s">
        <v>30</v>
      </c>
      <c r="AX539" s="12" t="s">
        <v>67</v>
      </c>
      <c r="AY539" s="240" t="s">
        <v>128</v>
      </c>
    </row>
    <row r="540" s="12" customFormat="1">
      <c r="B540" s="229"/>
      <c r="C540" s="230"/>
      <c r="D540" s="231" t="s">
        <v>141</v>
      </c>
      <c r="E540" s="232" t="s">
        <v>1</v>
      </c>
      <c r="F540" s="233" t="s">
        <v>970</v>
      </c>
      <c r="G540" s="230"/>
      <c r="H540" s="234">
        <v>16.800000000000001</v>
      </c>
      <c r="I540" s="235"/>
      <c r="J540" s="230"/>
      <c r="K540" s="230"/>
      <c r="L540" s="236"/>
      <c r="M540" s="237"/>
      <c r="N540" s="238"/>
      <c r="O540" s="238"/>
      <c r="P540" s="238"/>
      <c r="Q540" s="238"/>
      <c r="R540" s="238"/>
      <c r="S540" s="238"/>
      <c r="T540" s="239"/>
      <c r="AT540" s="240" t="s">
        <v>141</v>
      </c>
      <c r="AU540" s="240" t="s">
        <v>76</v>
      </c>
      <c r="AV540" s="12" t="s">
        <v>76</v>
      </c>
      <c r="AW540" s="12" t="s">
        <v>30</v>
      </c>
      <c r="AX540" s="12" t="s">
        <v>67</v>
      </c>
      <c r="AY540" s="240" t="s">
        <v>128</v>
      </c>
    </row>
    <row r="541" s="12" customFormat="1">
      <c r="B541" s="229"/>
      <c r="C541" s="230"/>
      <c r="D541" s="231" t="s">
        <v>141</v>
      </c>
      <c r="E541" s="232" t="s">
        <v>1</v>
      </c>
      <c r="F541" s="233" t="s">
        <v>971</v>
      </c>
      <c r="G541" s="230"/>
      <c r="H541" s="234">
        <v>40.039999999999999</v>
      </c>
      <c r="I541" s="235"/>
      <c r="J541" s="230"/>
      <c r="K541" s="230"/>
      <c r="L541" s="236"/>
      <c r="M541" s="237"/>
      <c r="N541" s="238"/>
      <c r="O541" s="238"/>
      <c r="P541" s="238"/>
      <c r="Q541" s="238"/>
      <c r="R541" s="238"/>
      <c r="S541" s="238"/>
      <c r="T541" s="239"/>
      <c r="AT541" s="240" t="s">
        <v>141</v>
      </c>
      <c r="AU541" s="240" t="s">
        <v>76</v>
      </c>
      <c r="AV541" s="12" t="s">
        <v>76</v>
      </c>
      <c r="AW541" s="12" t="s">
        <v>30</v>
      </c>
      <c r="AX541" s="12" t="s">
        <v>67</v>
      </c>
      <c r="AY541" s="240" t="s">
        <v>128</v>
      </c>
    </row>
    <row r="542" s="12" customFormat="1">
      <c r="B542" s="229"/>
      <c r="C542" s="230"/>
      <c r="D542" s="231" t="s">
        <v>141</v>
      </c>
      <c r="E542" s="232" t="s">
        <v>1</v>
      </c>
      <c r="F542" s="233" t="s">
        <v>972</v>
      </c>
      <c r="G542" s="230"/>
      <c r="H542" s="234">
        <v>11.199999999999999</v>
      </c>
      <c r="I542" s="235"/>
      <c r="J542" s="230"/>
      <c r="K542" s="230"/>
      <c r="L542" s="236"/>
      <c r="M542" s="237"/>
      <c r="N542" s="238"/>
      <c r="O542" s="238"/>
      <c r="P542" s="238"/>
      <c r="Q542" s="238"/>
      <c r="R542" s="238"/>
      <c r="S542" s="238"/>
      <c r="T542" s="239"/>
      <c r="AT542" s="240" t="s">
        <v>141</v>
      </c>
      <c r="AU542" s="240" t="s">
        <v>76</v>
      </c>
      <c r="AV542" s="12" t="s">
        <v>76</v>
      </c>
      <c r="AW542" s="12" t="s">
        <v>30</v>
      </c>
      <c r="AX542" s="12" t="s">
        <v>67</v>
      </c>
      <c r="AY542" s="240" t="s">
        <v>128</v>
      </c>
    </row>
    <row r="543" s="12" customFormat="1">
      <c r="B543" s="229"/>
      <c r="C543" s="230"/>
      <c r="D543" s="231" t="s">
        <v>141</v>
      </c>
      <c r="E543" s="232" t="s">
        <v>1</v>
      </c>
      <c r="F543" s="233" t="s">
        <v>973</v>
      </c>
      <c r="G543" s="230"/>
      <c r="H543" s="234">
        <v>7</v>
      </c>
      <c r="I543" s="235"/>
      <c r="J543" s="230"/>
      <c r="K543" s="230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141</v>
      </c>
      <c r="AU543" s="240" t="s">
        <v>76</v>
      </c>
      <c r="AV543" s="12" t="s">
        <v>76</v>
      </c>
      <c r="AW543" s="12" t="s">
        <v>30</v>
      </c>
      <c r="AX543" s="12" t="s">
        <v>67</v>
      </c>
      <c r="AY543" s="240" t="s">
        <v>128</v>
      </c>
    </row>
    <row r="544" s="12" customFormat="1">
      <c r="B544" s="229"/>
      <c r="C544" s="230"/>
      <c r="D544" s="231" t="s">
        <v>141</v>
      </c>
      <c r="E544" s="232" t="s">
        <v>1</v>
      </c>
      <c r="F544" s="233" t="s">
        <v>974</v>
      </c>
      <c r="G544" s="230"/>
      <c r="H544" s="234">
        <v>9.4499999999999993</v>
      </c>
      <c r="I544" s="235"/>
      <c r="J544" s="230"/>
      <c r="K544" s="230"/>
      <c r="L544" s="236"/>
      <c r="M544" s="237"/>
      <c r="N544" s="238"/>
      <c r="O544" s="238"/>
      <c r="P544" s="238"/>
      <c r="Q544" s="238"/>
      <c r="R544" s="238"/>
      <c r="S544" s="238"/>
      <c r="T544" s="239"/>
      <c r="AT544" s="240" t="s">
        <v>141</v>
      </c>
      <c r="AU544" s="240" t="s">
        <v>76</v>
      </c>
      <c r="AV544" s="12" t="s">
        <v>76</v>
      </c>
      <c r="AW544" s="12" t="s">
        <v>30</v>
      </c>
      <c r="AX544" s="12" t="s">
        <v>67</v>
      </c>
      <c r="AY544" s="240" t="s">
        <v>128</v>
      </c>
    </row>
    <row r="545" s="12" customFormat="1">
      <c r="B545" s="229"/>
      <c r="C545" s="230"/>
      <c r="D545" s="231" t="s">
        <v>141</v>
      </c>
      <c r="E545" s="232" t="s">
        <v>1</v>
      </c>
      <c r="F545" s="233" t="s">
        <v>975</v>
      </c>
      <c r="G545" s="230"/>
      <c r="H545" s="234">
        <v>13.02</v>
      </c>
      <c r="I545" s="235"/>
      <c r="J545" s="230"/>
      <c r="K545" s="230"/>
      <c r="L545" s="236"/>
      <c r="M545" s="237"/>
      <c r="N545" s="238"/>
      <c r="O545" s="238"/>
      <c r="P545" s="238"/>
      <c r="Q545" s="238"/>
      <c r="R545" s="238"/>
      <c r="S545" s="238"/>
      <c r="T545" s="239"/>
      <c r="AT545" s="240" t="s">
        <v>141</v>
      </c>
      <c r="AU545" s="240" t="s">
        <v>76</v>
      </c>
      <c r="AV545" s="12" t="s">
        <v>76</v>
      </c>
      <c r="AW545" s="12" t="s">
        <v>30</v>
      </c>
      <c r="AX545" s="12" t="s">
        <v>67</v>
      </c>
      <c r="AY545" s="240" t="s">
        <v>128</v>
      </c>
    </row>
    <row r="546" s="12" customFormat="1">
      <c r="B546" s="229"/>
      <c r="C546" s="230"/>
      <c r="D546" s="231" t="s">
        <v>141</v>
      </c>
      <c r="E546" s="232" t="s">
        <v>1</v>
      </c>
      <c r="F546" s="233" t="s">
        <v>976</v>
      </c>
      <c r="G546" s="230"/>
      <c r="H546" s="234">
        <v>28.559999999999999</v>
      </c>
      <c r="I546" s="235"/>
      <c r="J546" s="230"/>
      <c r="K546" s="230"/>
      <c r="L546" s="236"/>
      <c r="M546" s="237"/>
      <c r="N546" s="238"/>
      <c r="O546" s="238"/>
      <c r="P546" s="238"/>
      <c r="Q546" s="238"/>
      <c r="R546" s="238"/>
      <c r="S546" s="238"/>
      <c r="T546" s="239"/>
      <c r="AT546" s="240" t="s">
        <v>141</v>
      </c>
      <c r="AU546" s="240" t="s">
        <v>76</v>
      </c>
      <c r="AV546" s="12" t="s">
        <v>76</v>
      </c>
      <c r="AW546" s="12" t="s">
        <v>30</v>
      </c>
      <c r="AX546" s="12" t="s">
        <v>67</v>
      </c>
      <c r="AY546" s="240" t="s">
        <v>128</v>
      </c>
    </row>
    <row r="547" s="13" customFormat="1">
      <c r="B547" s="241"/>
      <c r="C547" s="242"/>
      <c r="D547" s="231" t="s">
        <v>141</v>
      </c>
      <c r="E547" s="243" t="s">
        <v>1</v>
      </c>
      <c r="F547" s="244" t="s">
        <v>143</v>
      </c>
      <c r="G547" s="242"/>
      <c r="H547" s="245">
        <v>1009.907</v>
      </c>
      <c r="I547" s="246"/>
      <c r="J547" s="242"/>
      <c r="K547" s="242"/>
      <c r="L547" s="247"/>
      <c r="M547" s="248"/>
      <c r="N547" s="249"/>
      <c r="O547" s="249"/>
      <c r="P547" s="249"/>
      <c r="Q547" s="249"/>
      <c r="R547" s="249"/>
      <c r="S547" s="249"/>
      <c r="T547" s="250"/>
      <c r="AT547" s="251" t="s">
        <v>141</v>
      </c>
      <c r="AU547" s="251" t="s">
        <v>76</v>
      </c>
      <c r="AV547" s="13" t="s">
        <v>139</v>
      </c>
      <c r="AW547" s="13" t="s">
        <v>30</v>
      </c>
      <c r="AX547" s="13" t="s">
        <v>67</v>
      </c>
      <c r="AY547" s="251" t="s">
        <v>128</v>
      </c>
    </row>
    <row r="548" s="14" customFormat="1">
      <c r="B548" s="252"/>
      <c r="C548" s="253"/>
      <c r="D548" s="231" t="s">
        <v>141</v>
      </c>
      <c r="E548" s="254" t="s">
        <v>1</v>
      </c>
      <c r="F548" s="255" t="s">
        <v>145</v>
      </c>
      <c r="G548" s="253"/>
      <c r="H548" s="256">
        <v>1009.907</v>
      </c>
      <c r="I548" s="257"/>
      <c r="J548" s="253"/>
      <c r="K548" s="253"/>
      <c r="L548" s="258"/>
      <c r="M548" s="259"/>
      <c r="N548" s="260"/>
      <c r="O548" s="260"/>
      <c r="P548" s="260"/>
      <c r="Q548" s="260"/>
      <c r="R548" s="260"/>
      <c r="S548" s="260"/>
      <c r="T548" s="261"/>
      <c r="AT548" s="262" t="s">
        <v>141</v>
      </c>
      <c r="AU548" s="262" t="s">
        <v>76</v>
      </c>
      <c r="AV548" s="14" t="s">
        <v>138</v>
      </c>
      <c r="AW548" s="14" t="s">
        <v>30</v>
      </c>
      <c r="AX548" s="14" t="s">
        <v>74</v>
      </c>
      <c r="AY548" s="262" t="s">
        <v>128</v>
      </c>
    </row>
    <row r="549" s="11" customFormat="1" ht="25.92" customHeight="1">
      <c r="B549" s="201"/>
      <c r="C549" s="202"/>
      <c r="D549" s="203" t="s">
        <v>66</v>
      </c>
      <c r="E549" s="204" t="s">
        <v>669</v>
      </c>
      <c r="F549" s="204" t="s">
        <v>670</v>
      </c>
      <c r="G549" s="202"/>
      <c r="H549" s="202"/>
      <c r="I549" s="205"/>
      <c r="J549" s="206">
        <f>BK549</f>
        <v>0</v>
      </c>
      <c r="K549" s="202"/>
      <c r="L549" s="207"/>
      <c r="M549" s="208"/>
      <c r="N549" s="209"/>
      <c r="O549" s="209"/>
      <c r="P549" s="210">
        <f>SUM(P550:P555)</f>
        <v>0</v>
      </c>
      <c r="Q549" s="209"/>
      <c r="R549" s="210">
        <f>SUM(R550:R555)</f>
        <v>0</v>
      </c>
      <c r="S549" s="209"/>
      <c r="T549" s="211">
        <f>SUM(T550:T555)</f>
        <v>0</v>
      </c>
      <c r="AR549" s="212" t="s">
        <v>138</v>
      </c>
      <c r="AT549" s="213" t="s">
        <v>66</v>
      </c>
      <c r="AU549" s="213" t="s">
        <v>67</v>
      </c>
      <c r="AY549" s="212" t="s">
        <v>128</v>
      </c>
      <c r="BK549" s="214">
        <f>SUM(BK550:BK555)</f>
        <v>0</v>
      </c>
    </row>
    <row r="550" s="1" customFormat="1" ht="16.5" customHeight="1">
      <c r="B550" s="38"/>
      <c r="C550" s="217" t="s">
        <v>660</v>
      </c>
      <c r="D550" s="217" t="s">
        <v>133</v>
      </c>
      <c r="E550" s="218" t="s">
        <v>671</v>
      </c>
      <c r="F550" s="219" t="s">
        <v>672</v>
      </c>
      <c r="G550" s="220" t="s">
        <v>196</v>
      </c>
      <c r="H550" s="221">
        <v>30</v>
      </c>
      <c r="I550" s="222"/>
      <c r="J550" s="223">
        <f>ROUND(I550*H550,2)</f>
        <v>0</v>
      </c>
      <c r="K550" s="219" t="s">
        <v>137</v>
      </c>
      <c r="L550" s="43"/>
      <c r="M550" s="224" t="s">
        <v>1</v>
      </c>
      <c r="N550" s="225" t="s">
        <v>38</v>
      </c>
      <c r="O550" s="79"/>
      <c r="P550" s="226">
        <f>O550*H550</f>
        <v>0</v>
      </c>
      <c r="Q550" s="226">
        <v>0</v>
      </c>
      <c r="R550" s="226">
        <f>Q550*H550</f>
        <v>0</v>
      </c>
      <c r="S550" s="226">
        <v>0</v>
      </c>
      <c r="T550" s="227">
        <f>S550*H550</f>
        <v>0</v>
      </c>
      <c r="AR550" s="17" t="s">
        <v>673</v>
      </c>
      <c r="AT550" s="17" t="s">
        <v>133</v>
      </c>
      <c r="AU550" s="17" t="s">
        <v>74</v>
      </c>
      <c r="AY550" s="17" t="s">
        <v>128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17" t="s">
        <v>74</v>
      </c>
      <c r="BK550" s="228">
        <f>ROUND(I550*H550,2)</f>
        <v>0</v>
      </c>
      <c r="BL550" s="17" t="s">
        <v>673</v>
      </c>
      <c r="BM550" s="17" t="s">
        <v>977</v>
      </c>
    </row>
    <row r="551" s="12" customFormat="1">
      <c r="B551" s="229"/>
      <c r="C551" s="230"/>
      <c r="D551" s="231" t="s">
        <v>141</v>
      </c>
      <c r="E551" s="232" t="s">
        <v>1</v>
      </c>
      <c r="F551" s="233" t="s">
        <v>675</v>
      </c>
      <c r="G551" s="230"/>
      <c r="H551" s="234">
        <v>30</v>
      </c>
      <c r="I551" s="235"/>
      <c r="J551" s="230"/>
      <c r="K551" s="230"/>
      <c r="L551" s="236"/>
      <c r="M551" s="237"/>
      <c r="N551" s="238"/>
      <c r="O551" s="238"/>
      <c r="P551" s="238"/>
      <c r="Q551" s="238"/>
      <c r="R551" s="238"/>
      <c r="S551" s="238"/>
      <c r="T551" s="239"/>
      <c r="AT551" s="240" t="s">
        <v>141</v>
      </c>
      <c r="AU551" s="240" t="s">
        <v>74</v>
      </c>
      <c r="AV551" s="12" t="s">
        <v>76</v>
      </c>
      <c r="AW551" s="12" t="s">
        <v>30</v>
      </c>
      <c r="AX551" s="12" t="s">
        <v>67</v>
      </c>
      <c r="AY551" s="240" t="s">
        <v>128</v>
      </c>
    </row>
    <row r="552" s="13" customFormat="1">
      <c r="B552" s="241"/>
      <c r="C552" s="242"/>
      <c r="D552" s="231" t="s">
        <v>141</v>
      </c>
      <c r="E552" s="243" t="s">
        <v>1</v>
      </c>
      <c r="F552" s="244" t="s">
        <v>143</v>
      </c>
      <c r="G552" s="242"/>
      <c r="H552" s="245">
        <v>30</v>
      </c>
      <c r="I552" s="246"/>
      <c r="J552" s="242"/>
      <c r="K552" s="242"/>
      <c r="L552" s="247"/>
      <c r="M552" s="248"/>
      <c r="N552" s="249"/>
      <c r="O552" s="249"/>
      <c r="P552" s="249"/>
      <c r="Q552" s="249"/>
      <c r="R552" s="249"/>
      <c r="S552" s="249"/>
      <c r="T552" s="250"/>
      <c r="AT552" s="251" t="s">
        <v>141</v>
      </c>
      <c r="AU552" s="251" t="s">
        <v>74</v>
      </c>
      <c r="AV552" s="13" t="s">
        <v>139</v>
      </c>
      <c r="AW552" s="13" t="s">
        <v>30</v>
      </c>
      <c r="AX552" s="13" t="s">
        <v>74</v>
      </c>
      <c r="AY552" s="251" t="s">
        <v>128</v>
      </c>
    </row>
    <row r="553" s="1" customFormat="1" ht="16.5" customHeight="1">
      <c r="B553" s="38"/>
      <c r="C553" s="217" t="s">
        <v>664</v>
      </c>
      <c r="D553" s="217" t="s">
        <v>133</v>
      </c>
      <c r="E553" s="218" t="s">
        <v>676</v>
      </c>
      <c r="F553" s="219" t="s">
        <v>677</v>
      </c>
      <c r="G553" s="220" t="s">
        <v>196</v>
      </c>
      <c r="H553" s="221">
        <v>30</v>
      </c>
      <c r="I553" s="222"/>
      <c r="J553" s="223">
        <f>ROUND(I553*H553,2)</f>
        <v>0</v>
      </c>
      <c r="K553" s="219" t="s">
        <v>137</v>
      </c>
      <c r="L553" s="43"/>
      <c r="M553" s="224" t="s">
        <v>1</v>
      </c>
      <c r="N553" s="225" t="s">
        <v>38</v>
      </c>
      <c r="O553" s="79"/>
      <c r="P553" s="226">
        <f>O553*H553</f>
        <v>0</v>
      </c>
      <c r="Q553" s="226">
        <v>0</v>
      </c>
      <c r="R553" s="226">
        <f>Q553*H553</f>
        <v>0</v>
      </c>
      <c r="S553" s="226">
        <v>0</v>
      </c>
      <c r="T553" s="227">
        <f>S553*H553</f>
        <v>0</v>
      </c>
      <c r="AR553" s="17" t="s">
        <v>673</v>
      </c>
      <c r="AT553" s="17" t="s">
        <v>133</v>
      </c>
      <c r="AU553" s="17" t="s">
        <v>74</v>
      </c>
      <c r="AY553" s="17" t="s">
        <v>128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74</v>
      </c>
      <c r="BK553" s="228">
        <f>ROUND(I553*H553,2)</f>
        <v>0</v>
      </c>
      <c r="BL553" s="17" t="s">
        <v>673</v>
      </c>
      <c r="BM553" s="17" t="s">
        <v>978</v>
      </c>
    </row>
    <row r="554" s="12" customFormat="1">
      <c r="B554" s="229"/>
      <c r="C554" s="230"/>
      <c r="D554" s="231" t="s">
        <v>141</v>
      </c>
      <c r="E554" s="232" t="s">
        <v>1</v>
      </c>
      <c r="F554" s="233" t="s">
        <v>979</v>
      </c>
      <c r="G554" s="230"/>
      <c r="H554" s="234">
        <v>30</v>
      </c>
      <c r="I554" s="235"/>
      <c r="J554" s="230"/>
      <c r="K554" s="230"/>
      <c r="L554" s="236"/>
      <c r="M554" s="237"/>
      <c r="N554" s="238"/>
      <c r="O554" s="238"/>
      <c r="P554" s="238"/>
      <c r="Q554" s="238"/>
      <c r="R554" s="238"/>
      <c r="S554" s="238"/>
      <c r="T554" s="239"/>
      <c r="AT554" s="240" t="s">
        <v>141</v>
      </c>
      <c r="AU554" s="240" t="s">
        <v>74</v>
      </c>
      <c r="AV554" s="12" t="s">
        <v>76</v>
      </c>
      <c r="AW554" s="12" t="s">
        <v>30</v>
      </c>
      <c r="AX554" s="12" t="s">
        <v>67</v>
      </c>
      <c r="AY554" s="240" t="s">
        <v>128</v>
      </c>
    </row>
    <row r="555" s="13" customFormat="1">
      <c r="B555" s="241"/>
      <c r="C555" s="242"/>
      <c r="D555" s="231" t="s">
        <v>141</v>
      </c>
      <c r="E555" s="243" t="s">
        <v>1</v>
      </c>
      <c r="F555" s="244" t="s">
        <v>143</v>
      </c>
      <c r="G555" s="242"/>
      <c r="H555" s="245">
        <v>30</v>
      </c>
      <c r="I555" s="246"/>
      <c r="J555" s="242"/>
      <c r="K555" s="242"/>
      <c r="L555" s="247"/>
      <c r="M555" s="248"/>
      <c r="N555" s="249"/>
      <c r="O555" s="249"/>
      <c r="P555" s="249"/>
      <c r="Q555" s="249"/>
      <c r="R555" s="249"/>
      <c r="S555" s="249"/>
      <c r="T555" s="250"/>
      <c r="AT555" s="251" t="s">
        <v>141</v>
      </c>
      <c r="AU555" s="251" t="s">
        <v>74</v>
      </c>
      <c r="AV555" s="13" t="s">
        <v>139</v>
      </c>
      <c r="AW555" s="13" t="s">
        <v>30</v>
      </c>
      <c r="AX555" s="13" t="s">
        <v>74</v>
      </c>
      <c r="AY555" s="251" t="s">
        <v>128</v>
      </c>
    </row>
    <row r="556" s="11" customFormat="1" ht="25.92" customHeight="1">
      <c r="B556" s="201"/>
      <c r="C556" s="202"/>
      <c r="D556" s="203" t="s">
        <v>66</v>
      </c>
      <c r="E556" s="204" t="s">
        <v>680</v>
      </c>
      <c r="F556" s="204" t="s">
        <v>681</v>
      </c>
      <c r="G556" s="202"/>
      <c r="H556" s="202"/>
      <c r="I556" s="205"/>
      <c r="J556" s="206">
        <f>BK556</f>
        <v>0</v>
      </c>
      <c r="K556" s="202"/>
      <c r="L556" s="207"/>
      <c r="M556" s="208"/>
      <c r="N556" s="209"/>
      <c r="O556" s="209"/>
      <c r="P556" s="210">
        <f>SUM(P557:P569)</f>
        <v>0</v>
      </c>
      <c r="Q556" s="209"/>
      <c r="R556" s="210">
        <f>SUM(R557:R569)</f>
        <v>0</v>
      </c>
      <c r="S556" s="209"/>
      <c r="T556" s="211">
        <f>SUM(T557:T569)</f>
        <v>0</v>
      </c>
      <c r="AR556" s="212" t="s">
        <v>138</v>
      </c>
      <c r="AT556" s="213" t="s">
        <v>66</v>
      </c>
      <c r="AU556" s="213" t="s">
        <v>67</v>
      </c>
      <c r="AY556" s="212" t="s">
        <v>128</v>
      </c>
      <c r="BK556" s="214">
        <f>SUM(BK557:BK569)</f>
        <v>0</v>
      </c>
    </row>
    <row r="557" s="1" customFormat="1" ht="16.5" customHeight="1">
      <c r="B557" s="38"/>
      <c r="C557" s="217" t="s">
        <v>167</v>
      </c>
      <c r="D557" s="217" t="s">
        <v>133</v>
      </c>
      <c r="E557" s="218" t="s">
        <v>688</v>
      </c>
      <c r="F557" s="219" t="s">
        <v>689</v>
      </c>
      <c r="G557" s="220" t="s">
        <v>685</v>
      </c>
      <c r="H557" s="221">
        <v>1</v>
      </c>
      <c r="I557" s="222"/>
      <c r="J557" s="223">
        <f>ROUND(I557*H557,2)</f>
        <v>0</v>
      </c>
      <c r="K557" s="219" t="s">
        <v>1</v>
      </c>
      <c r="L557" s="43"/>
      <c r="M557" s="224" t="s">
        <v>1</v>
      </c>
      <c r="N557" s="225" t="s">
        <v>38</v>
      </c>
      <c r="O557" s="79"/>
      <c r="P557" s="226">
        <f>O557*H557</f>
        <v>0</v>
      </c>
      <c r="Q557" s="226">
        <v>0</v>
      </c>
      <c r="R557" s="226">
        <f>Q557*H557</f>
        <v>0</v>
      </c>
      <c r="S557" s="226">
        <v>0</v>
      </c>
      <c r="T557" s="227">
        <f>S557*H557</f>
        <v>0</v>
      </c>
      <c r="AR557" s="17" t="s">
        <v>686</v>
      </c>
      <c r="AT557" s="17" t="s">
        <v>133</v>
      </c>
      <c r="AU557" s="17" t="s">
        <v>74</v>
      </c>
      <c r="AY557" s="17" t="s">
        <v>128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74</v>
      </c>
      <c r="BK557" s="228">
        <f>ROUND(I557*H557,2)</f>
        <v>0</v>
      </c>
      <c r="BL557" s="17" t="s">
        <v>686</v>
      </c>
      <c r="BM557" s="17" t="s">
        <v>980</v>
      </c>
    </row>
    <row r="558" s="12" customFormat="1">
      <c r="B558" s="229"/>
      <c r="C558" s="230"/>
      <c r="D558" s="231" t="s">
        <v>141</v>
      </c>
      <c r="E558" s="232" t="s">
        <v>1</v>
      </c>
      <c r="F558" s="233" t="s">
        <v>74</v>
      </c>
      <c r="G558" s="230"/>
      <c r="H558" s="234">
        <v>1</v>
      </c>
      <c r="I558" s="235"/>
      <c r="J558" s="230"/>
      <c r="K558" s="230"/>
      <c r="L558" s="236"/>
      <c r="M558" s="237"/>
      <c r="N558" s="238"/>
      <c r="O558" s="238"/>
      <c r="P558" s="238"/>
      <c r="Q558" s="238"/>
      <c r="R558" s="238"/>
      <c r="S558" s="238"/>
      <c r="T558" s="239"/>
      <c r="AT558" s="240" t="s">
        <v>141</v>
      </c>
      <c r="AU558" s="240" t="s">
        <v>74</v>
      </c>
      <c r="AV558" s="12" t="s">
        <v>76</v>
      </c>
      <c r="AW558" s="12" t="s">
        <v>30</v>
      </c>
      <c r="AX558" s="12" t="s">
        <v>67</v>
      </c>
      <c r="AY558" s="240" t="s">
        <v>128</v>
      </c>
    </row>
    <row r="559" s="13" customFormat="1">
      <c r="B559" s="241"/>
      <c r="C559" s="242"/>
      <c r="D559" s="231" t="s">
        <v>141</v>
      </c>
      <c r="E559" s="243" t="s">
        <v>1</v>
      </c>
      <c r="F559" s="244" t="s">
        <v>143</v>
      </c>
      <c r="G559" s="242"/>
      <c r="H559" s="245">
        <v>1</v>
      </c>
      <c r="I559" s="246"/>
      <c r="J559" s="242"/>
      <c r="K559" s="242"/>
      <c r="L559" s="247"/>
      <c r="M559" s="248"/>
      <c r="N559" s="249"/>
      <c r="O559" s="249"/>
      <c r="P559" s="249"/>
      <c r="Q559" s="249"/>
      <c r="R559" s="249"/>
      <c r="S559" s="249"/>
      <c r="T559" s="250"/>
      <c r="AT559" s="251" t="s">
        <v>141</v>
      </c>
      <c r="AU559" s="251" t="s">
        <v>74</v>
      </c>
      <c r="AV559" s="13" t="s">
        <v>139</v>
      </c>
      <c r="AW559" s="13" t="s">
        <v>30</v>
      </c>
      <c r="AX559" s="13" t="s">
        <v>74</v>
      </c>
      <c r="AY559" s="251" t="s">
        <v>128</v>
      </c>
    </row>
    <row r="560" s="1" customFormat="1" ht="22.5" customHeight="1">
      <c r="B560" s="38"/>
      <c r="C560" s="217" t="s">
        <v>213</v>
      </c>
      <c r="D560" s="217" t="s">
        <v>133</v>
      </c>
      <c r="E560" s="218" t="s">
        <v>692</v>
      </c>
      <c r="F560" s="219" t="s">
        <v>693</v>
      </c>
      <c r="G560" s="220" t="s">
        <v>202</v>
      </c>
      <c r="H560" s="221">
        <v>6</v>
      </c>
      <c r="I560" s="222"/>
      <c r="J560" s="223">
        <f>ROUND(I560*H560,2)</f>
        <v>0</v>
      </c>
      <c r="K560" s="219" t="s">
        <v>1</v>
      </c>
      <c r="L560" s="43"/>
      <c r="M560" s="224" t="s">
        <v>1</v>
      </c>
      <c r="N560" s="225" t="s">
        <v>38</v>
      </c>
      <c r="O560" s="79"/>
      <c r="P560" s="226">
        <f>O560*H560</f>
        <v>0</v>
      </c>
      <c r="Q560" s="226">
        <v>0</v>
      </c>
      <c r="R560" s="226">
        <f>Q560*H560</f>
        <v>0</v>
      </c>
      <c r="S560" s="226">
        <v>0</v>
      </c>
      <c r="T560" s="227">
        <f>S560*H560</f>
        <v>0</v>
      </c>
      <c r="AR560" s="17" t="s">
        <v>686</v>
      </c>
      <c r="AT560" s="17" t="s">
        <v>133</v>
      </c>
      <c r="AU560" s="17" t="s">
        <v>74</v>
      </c>
      <c r="AY560" s="17" t="s">
        <v>128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74</v>
      </c>
      <c r="BK560" s="228">
        <f>ROUND(I560*H560,2)</f>
        <v>0</v>
      </c>
      <c r="BL560" s="17" t="s">
        <v>686</v>
      </c>
      <c r="BM560" s="17" t="s">
        <v>981</v>
      </c>
    </row>
    <row r="561" s="12" customFormat="1">
      <c r="B561" s="229"/>
      <c r="C561" s="230"/>
      <c r="D561" s="231" t="s">
        <v>141</v>
      </c>
      <c r="E561" s="232" t="s">
        <v>1</v>
      </c>
      <c r="F561" s="233" t="s">
        <v>129</v>
      </c>
      <c r="G561" s="230"/>
      <c r="H561" s="234">
        <v>6</v>
      </c>
      <c r="I561" s="235"/>
      <c r="J561" s="230"/>
      <c r="K561" s="230"/>
      <c r="L561" s="236"/>
      <c r="M561" s="237"/>
      <c r="N561" s="238"/>
      <c r="O561" s="238"/>
      <c r="P561" s="238"/>
      <c r="Q561" s="238"/>
      <c r="R561" s="238"/>
      <c r="S561" s="238"/>
      <c r="T561" s="239"/>
      <c r="AT561" s="240" t="s">
        <v>141</v>
      </c>
      <c r="AU561" s="240" t="s">
        <v>74</v>
      </c>
      <c r="AV561" s="12" t="s">
        <v>76</v>
      </c>
      <c r="AW561" s="12" t="s">
        <v>30</v>
      </c>
      <c r="AX561" s="12" t="s">
        <v>67</v>
      </c>
      <c r="AY561" s="240" t="s">
        <v>128</v>
      </c>
    </row>
    <row r="562" s="13" customFormat="1">
      <c r="B562" s="241"/>
      <c r="C562" s="242"/>
      <c r="D562" s="231" t="s">
        <v>141</v>
      </c>
      <c r="E562" s="243" t="s">
        <v>1</v>
      </c>
      <c r="F562" s="244" t="s">
        <v>143</v>
      </c>
      <c r="G562" s="242"/>
      <c r="H562" s="245">
        <v>6</v>
      </c>
      <c r="I562" s="246"/>
      <c r="J562" s="242"/>
      <c r="K562" s="242"/>
      <c r="L562" s="247"/>
      <c r="M562" s="248"/>
      <c r="N562" s="249"/>
      <c r="O562" s="249"/>
      <c r="P562" s="249"/>
      <c r="Q562" s="249"/>
      <c r="R562" s="249"/>
      <c r="S562" s="249"/>
      <c r="T562" s="250"/>
      <c r="AT562" s="251" t="s">
        <v>141</v>
      </c>
      <c r="AU562" s="251" t="s">
        <v>74</v>
      </c>
      <c r="AV562" s="13" t="s">
        <v>139</v>
      </c>
      <c r="AW562" s="13" t="s">
        <v>30</v>
      </c>
      <c r="AX562" s="13" t="s">
        <v>74</v>
      </c>
      <c r="AY562" s="251" t="s">
        <v>128</v>
      </c>
    </row>
    <row r="563" s="1" customFormat="1" ht="16.5" customHeight="1">
      <c r="B563" s="38"/>
      <c r="C563" s="217" t="s">
        <v>682</v>
      </c>
      <c r="D563" s="217" t="s">
        <v>133</v>
      </c>
      <c r="E563" s="218" t="s">
        <v>704</v>
      </c>
      <c r="F563" s="219" t="s">
        <v>705</v>
      </c>
      <c r="G563" s="220" t="s">
        <v>685</v>
      </c>
      <c r="H563" s="221">
        <v>1</v>
      </c>
      <c r="I563" s="222"/>
      <c r="J563" s="223">
        <f>ROUND(I563*H563,2)</f>
        <v>0</v>
      </c>
      <c r="K563" s="219" t="s">
        <v>1</v>
      </c>
      <c r="L563" s="43"/>
      <c r="M563" s="224" t="s">
        <v>1</v>
      </c>
      <c r="N563" s="225" t="s">
        <v>38</v>
      </c>
      <c r="O563" s="79"/>
      <c r="P563" s="226">
        <f>O563*H563</f>
        <v>0</v>
      </c>
      <c r="Q563" s="226">
        <v>0</v>
      </c>
      <c r="R563" s="226">
        <f>Q563*H563</f>
        <v>0</v>
      </c>
      <c r="S563" s="226">
        <v>0</v>
      </c>
      <c r="T563" s="227">
        <f>S563*H563</f>
        <v>0</v>
      </c>
      <c r="AR563" s="17" t="s">
        <v>686</v>
      </c>
      <c r="AT563" s="17" t="s">
        <v>133</v>
      </c>
      <c r="AU563" s="17" t="s">
        <v>74</v>
      </c>
      <c r="AY563" s="17" t="s">
        <v>128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74</v>
      </c>
      <c r="BK563" s="228">
        <f>ROUND(I563*H563,2)</f>
        <v>0</v>
      </c>
      <c r="BL563" s="17" t="s">
        <v>686</v>
      </c>
      <c r="BM563" s="17" t="s">
        <v>982</v>
      </c>
    </row>
    <row r="564" s="12" customFormat="1">
      <c r="B564" s="229"/>
      <c r="C564" s="230"/>
      <c r="D564" s="231" t="s">
        <v>141</v>
      </c>
      <c r="E564" s="232" t="s">
        <v>1</v>
      </c>
      <c r="F564" s="233" t="s">
        <v>74</v>
      </c>
      <c r="G564" s="230"/>
      <c r="H564" s="234">
        <v>1</v>
      </c>
      <c r="I564" s="235"/>
      <c r="J564" s="230"/>
      <c r="K564" s="230"/>
      <c r="L564" s="236"/>
      <c r="M564" s="237"/>
      <c r="N564" s="238"/>
      <c r="O564" s="238"/>
      <c r="P564" s="238"/>
      <c r="Q564" s="238"/>
      <c r="R564" s="238"/>
      <c r="S564" s="238"/>
      <c r="T564" s="239"/>
      <c r="AT564" s="240" t="s">
        <v>141</v>
      </c>
      <c r="AU564" s="240" t="s">
        <v>74</v>
      </c>
      <c r="AV564" s="12" t="s">
        <v>76</v>
      </c>
      <c r="AW564" s="12" t="s">
        <v>30</v>
      </c>
      <c r="AX564" s="12" t="s">
        <v>74</v>
      </c>
      <c r="AY564" s="240" t="s">
        <v>128</v>
      </c>
    </row>
    <row r="565" s="1" customFormat="1" ht="16.5" customHeight="1">
      <c r="B565" s="38"/>
      <c r="C565" s="217" t="s">
        <v>220</v>
      </c>
      <c r="D565" s="217" t="s">
        <v>133</v>
      </c>
      <c r="E565" s="218" t="s">
        <v>700</v>
      </c>
      <c r="F565" s="219" t="s">
        <v>701</v>
      </c>
      <c r="G565" s="220" t="s">
        <v>685</v>
      </c>
      <c r="H565" s="221">
        <v>1</v>
      </c>
      <c r="I565" s="222"/>
      <c r="J565" s="223">
        <f>ROUND(I565*H565,2)</f>
        <v>0</v>
      </c>
      <c r="K565" s="219" t="s">
        <v>1</v>
      </c>
      <c r="L565" s="43"/>
      <c r="M565" s="224" t="s">
        <v>1</v>
      </c>
      <c r="N565" s="225" t="s">
        <v>38</v>
      </c>
      <c r="O565" s="79"/>
      <c r="P565" s="226">
        <f>O565*H565</f>
        <v>0</v>
      </c>
      <c r="Q565" s="226">
        <v>0</v>
      </c>
      <c r="R565" s="226">
        <f>Q565*H565</f>
        <v>0</v>
      </c>
      <c r="S565" s="226">
        <v>0</v>
      </c>
      <c r="T565" s="227">
        <f>S565*H565</f>
        <v>0</v>
      </c>
      <c r="AR565" s="17" t="s">
        <v>686</v>
      </c>
      <c r="AT565" s="17" t="s">
        <v>133</v>
      </c>
      <c r="AU565" s="17" t="s">
        <v>74</v>
      </c>
      <c r="AY565" s="17" t="s">
        <v>128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74</v>
      </c>
      <c r="BK565" s="228">
        <f>ROUND(I565*H565,2)</f>
        <v>0</v>
      </c>
      <c r="BL565" s="17" t="s">
        <v>686</v>
      </c>
      <c r="BM565" s="17" t="s">
        <v>983</v>
      </c>
    </row>
    <row r="566" s="12" customFormat="1">
      <c r="B566" s="229"/>
      <c r="C566" s="230"/>
      <c r="D566" s="231" t="s">
        <v>141</v>
      </c>
      <c r="E566" s="232" t="s">
        <v>1</v>
      </c>
      <c r="F566" s="233" t="s">
        <v>74</v>
      </c>
      <c r="G566" s="230"/>
      <c r="H566" s="234">
        <v>1</v>
      </c>
      <c r="I566" s="235"/>
      <c r="J566" s="230"/>
      <c r="K566" s="230"/>
      <c r="L566" s="236"/>
      <c r="M566" s="237"/>
      <c r="N566" s="238"/>
      <c r="O566" s="238"/>
      <c r="P566" s="238"/>
      <c r="Q566" s="238"/>
      <c r="R566" s="238"/>
      <c r="S566" s="238"/>
      <c r="T566" s="239"/>
      <c r="AT566" s="240" t="s">
        <v>141</v>
      </c>
      <c r="AU566" s="240" t="s">
        <v>74</v>
      </c>
      <c r="AV566" s="12" t="s">
        <v>76</v>
      </c>
      <c r="AW566" s="12" t="s">
        <v>30</v>
      </c>
      <c r="AX566" s="12" t="s">
        <v>74</v>
      </c>
      <c r="AY566" s="240" t="s">
        <v>128</v>
      </c>
    </row>
    <row r="567" s="1" customFormat="1" ht="22.5" customHeight="1">
      <c r="B567" s="38"/>
      <c r="C567" s="217" t="s">
        <v>691</v>
      </c>
      <c r="D567" s="217" t="s">
        <v>133</v>
      </c>
      <c r="E567" s="218" t="s">
        <v>708</v>
      </c>
      <c r="F567" s="219" t="s">
        <v>709</v>
      </c>
      <c r="G567" s="220" t="s">
        <v>685</v>
      </c>
      <c r="H567" s="221">
        <v>1</v>
      </c>
      <c r="I567" s="222"/>
      <c r="J567" s="223">
        <f>ROUND(I567*H567,2)</f>
        <v>0</v>
      </c>
      <c r="K567" s="219" t="s">
        <v>1</v>
      </c>
      <c r="L567" s="43"/>
      <c r="M567" s="224" t="s">
        <v>1</v>
      </c>
      <c r="N567" s="225" t="s">
        <v>38</v>
      </c>
      <c r="O567" s="79"/>
      <c r="P567" s="226">
        <f>O567*H567</f>
        <v>0</v>
      </c>
      <c r="Q567" s="226">
        <v>0</v>
      </c>
      <c r="R567" s="226">
        <f>Q567*H567</f>
        <v>0</v>
      </c>
      <c r="S567" s="226">
        <v>0</v>
      </c>
      <c r="T567" s="227">
        <f>S567*H567</f>
        <v>0</v>
      </c>
      <c r="AR567" s="17" t="s">
        <v>686</v>
      </c>
      <c r="AT567" s="17" t="s">
        <v>133</v>
      </c>
      <c r="AU567" s="17" t="s">
        <v>74</v>
      </c>
      <c r="AY567" s="17" t="s">
        <v>128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74</v>
      </c>
      <c r="BK567" s="228">
        <f>ROUND(I567*H567,2)</f>
        <v>0</v>
      </c>
      <c r="BL567" s="17" t="s">
        <v>686</v>
      </c>
      <c r="BM567" s="17" t="s">
        <v>984</v>
      </c>
    </row>
    <row r="568" s="12" customFormat="1">
      <c r="B568" s="229"/>
      <c r="C568" s="230"/>
      <c r="D568" s="231" t="s">
        <v>141</v>
      </c>
      <c r="E568" s="232" t="s">
        <v>1</v>
      </c>
      <c r="F568" s="233" t="s">
        <v>985</v>
      </c>
      <c r="G568" s="230"/>
      <c r="H568" s="234">
        <v>1</v>
      </c>
      <c r="I568" s="235"/>
      <c r="J568" s="230"/>
      <c r="K568" s="230"/>
      <c r="L568" s="236"/>
      <c r="M568" s="237"/>
      <c r="N568" s="238"/>
      <c r="O568" s="238"/>
      <c r="P568" s="238"/>
      <c r="Q568" s="238"/>
      <c r="R568" s="238"/>
      <c r="S568" s="238"/>
      <c r="T568" s="239"/>
      <c r="AT568" s="240" t="s">
        <v>141</v>
      </c>
      <c r="AU568" s="240" t="s">
        <v>74</v>
      </c>
      <c r="AV568" s="12" t="s">
        <v>76</v>
      </c>
      <c r="AW568" s="12" t="s">
        <v>30</v>
      </c>
      <c r="AX568" s="12" t="s">
        <v>67</v>
      </c>
      <c r="AY568" s="240" t="s">
        <v>128</v>
      </c>
    </row>
    <row r="569" s="13" customFormat="1">
      <c r="B569" s="241"/>
      <c r="C569" s="242"/>
      <c r="D569" s="231" t="s">
        <v>141</v>
      </c>
      <c r="E569" s="243" t="s">
        <v>1</v>
      </c>
      <c r="F569" s="244" t="s">
        <v>143</v>
      </c>
      <c r="G569" s="242"/>
      <c r="H569" s="245">
        <v>1</v>
      </c>
      <c r="I569" s="246"/>
      <c r="J569" s="242"/>
      <c r="K569" s="242"/>
      <c r="L569" s="247"/>
      <c r="M569" s="283"/>
      <c r="N569" s="284"/>
      <c r="O569" s="284"/>
      <c r="P569" s="284"/>
      <c r="Q569" s="284"/>
      <c r="R569" s="284"/>
      <c r="S569" s="284"/>
      <c r="T569" s="285"/>
      <c r="AT569" s="251" t="s">
        <v>141</v>
      </c>
      <c r="AU569" s="251" t="s">
        <v>74</v>
      </c>
      <c r="AV569" s="13" t="s">
        <v>139</v>
      </c>
      <c r="AW569" s="13" t="s">
        <v>30</v>
      </c>
      <c r="AX569" s="13" t="s">
        <v>74</v>
      </c>
      <c r="AY569" s="251" t="s">
        <v>128</v>
      </c>
    </row>
    <row r="570" s="1" customFormat="1" ht="6.96" customHeight="1">
      <c r="B570" s="57"/>
      <c r="C570" s="58"/>
      <c r="D570" s="58"/>
      <c r="E570" s="58"/>
      <c r="F570" s="58"/>
      <c r="G570" s="58"/>
      <c r="H570" s="58"/>
      <c r="I570" s="167"/>
      <c r="J570" s="58"/>
      <c r="K570" s="58"/>
      <c r="L570" s="43"/>
    </row>
  </sheetData>
  <sheetProtection sheet="1" autoFilter="0" formatColumns="0" formatRows="0" objects="1" scenarios="1" spinCount="100000" saltValue="+JOxEzIbOI2G/bPVFWsoUXKAsBpSTcF6ScxkJs/qLVYhZCx6zWGNij+qxEX71oserHtIBIogrx1pv5wNERgHhA==" hashValue="Ei28d0+UdZrubFp2pPRtrfYCOBu7RPyptfdWktfJCrMkSNH9cpYQ5SK5L4zT6tEF2DfLwPeb1s6lsO8b+pbUXA==" algorithmName="SHA-512" password="CC35"/>
  <autoFilter ref="C96:K569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86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76</v>
      </c>
    </row>
    <row r="4" ht="24.96" customHeight="1">
      <c r="B4" s="20"/>
      <c r="D4" s="140" t="s">
        <v>87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ZŠ Bezručova - střešní plášt</v>
      </c>
      <c r="F7" s="141"/>
      <c r="G7" s="141"/>
      <c r="H7" s="141"/>
      <c r="L7" s="20"/>
    </row>
    <row r="8" ht="12" customHeight="1">
      <c r="B8" s="20"/>
      <c r="D8" s="141" t="s">
        <v>88</v>
      </c>
      <c r="L8" s="20"/>
    </row>
    <row r="9" s="1" customFormat="1" ht="16.5" customHeight="1">
      <c r="B9" s="43"/>
      <c r="E9" s="142" t="s">
        <v>802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712</v>
      </c>
      <c r="I10" s="143"/>
      <c r="L10" s="43"/>
    </row>
    <row r="11" s="1" customFormat="1" ht="36.96" customHeight="1">
      <c r="B11" s="43"/>
      <c r="E11" s="144" t="s">
        <v>986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18</v>
      </c>
      <c r="F13" s="17" t="s">
        <v>1</v>
      </c>
      <c r="I13" s="145" t="s">
        <v>19</v>
      </c>
      <c r="J13" s="17" t="s">
        <v>1</v>
      </c>
      <c r="L13" s="43"/>
    </row>
    <row r="14" s="1" customFormat="1" ht="12" customHeight="1">
      <c r="B14" s="43"/>
      <c r="D14" s="141" t="s">
        <v>20</v>
      </c>
      <c r="F14" s="17" t="s">
        <v>21</v>
      </c>
      <c r="I14" s="145" t="s">
        <v>22</v>
      </c>
      <c r="J14" s="146" t="str">
        <f>'Rekapitulace stavby'!AN8</f>
        <v>13. 2. 2019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24</v>
      </c>
      <c r="I16" s="145" t="s">
        <v>25</v>
      </c>
      <c r="J16" s="17" t="str">
        <f>IF('Rekapitulace stavby'!AN10="","",'Rekapitulace stavby'!AN10)</f>
        <v/>
      </c>
      <c r="L16" s="43"/>
    </row>
    <row r="17" s="1" customFormat="1" ht="18" customHeight="1">
      <c r="B17" s="43"/>
      <c r="E17" s="17" t="str">
        <f>IF('Rekapitulace stavby'!E11="","",'Rekapitulace stavby'!E11)</f>
        <v xml:space="preserve"> </v>
      </c>
      <c r="I17" s="145" t="s">
        <v>26</v>
      </c>
      <c r="J17" s="17" t="str">
        <f>IF('Rekapitulace stavby'!AN11="","",'Rekapitulace stavby'!AN11)</f>
        <v/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27</v>
      </c>
      <c r="I19" s="145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26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29</v>
      </c>
      <c r="I22" s="145" t="s">
        <v>25</v>
      </c>
      <c r="J22" s="17" t="str">
        <f>IF('Rekapitulace stavby'!AN16="","",'Rekapitulace stavby'!AN16)</f>
        <v/>
      </c>
      <c r="L22" s="43"/>
    </row>
    <row r="23" s="1" customFormat="1" ht="18" customHeight="1">
      <c r="B23" s="43"/>
      <c r="E23" s="17" t="str">
        <f>IF('Rekapitulace stavby'!E17="","",'Rekapitulace stavby'!E17)</f>
        <v xml:space="preserve"> </v>
      </c>
      <c r="I23" s="145" t="s">
        <v>26</v>
      </c>
      <c r="J23" s="17" t="str">
        <f>IF('Rekapitulace stavby'!AN17="","",'Rekapitulace stavby'!AN17)</f>
        <v/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31</v>
      </c>
      <c r="I25" s="145" t="s">
        <v>25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26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32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33</v>
      </c>
      <c r="I32" s="143"/>
      <c r="J32" s="152">
        <f>ROUND(J91,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35</v>
      </c>
      <c r="I34" s="154" t="s">
        <v>34</v>
      </c>
      <c r="J34" s="153" t="s">
        <v>36</v>
      </c>
      <c r="L34" s="43"/>
    </row>
    <row r="35" s="1" customFormat="1" ht="14.4" customHeight="1">
      <c r="B35" s="43"/>
      <c r="D35" s="141" t="s">
        <v>37</v>
      </c>
      <c r="E35" s="141" t="s">
        <v>38</v>
      </c>
      <c r="F35" s="155">
        <f>ROUND((SUM(BE91:BE153)),  2)</f>
        <v>0</v>
      </c>
      <c r="I35" s="156">
        <v>0.20999999999999999</v>
      </c>
      <c r="J35" s="155">
        <f>ROUND(((SUM(BE91:BE153))*I35),  2)</f>
        <v>0</v>
      </c>
      <c r="L35" s="43"/>
    </row>
    <row r="36" s="1" customFormat="1" ht="14.4" customHeight="1">
      <c r="B36" s="43"/>
      <c r="E36" s="141" t="s">
        <v>39</v>
      </c>
      <c r="F36" s="155">
        <f>ROUND((SUM(BF91:BF153)),  2)</f>
        <v>0</v>
      </c>
      <c r="I36" s="156">
        <v>0.14999999999999999</v>
      </c>
      <c r="J36" s="155">
        <f>ROUND(((SUM(BF91:BF153))*I36),  2)</f>
        <v>0</v>
      </c>
      <c r="L36" s="43"/>
    </row>
    <row r="37" hidden="1" s="1" customFormat="1" ht="14.4" customHeight="1">
      <c r="B37" s="43"/>
      <c r="E37" s="141" t="s">
        <v>40</v>
      </c>
      <c r="F37" s="155">
        <f>ROUND((SUM(BG91:BG153)),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41</v>
      </c>
      <c r="F38" s="155">
        <f>ROUND((SUM(BH91:BH153)),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42</v>
      </c>
      <c r="F39" s="155">
        <f>ROUND((SUM(BI91:BI153)),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90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ZŠ Bezručova - střešní plášt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88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802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712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VON_2 - Vedlejší a ostatní náklady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20</v>
      </c>
      <c r="D56" s="39"/>
      <c r="E56" s="39"/>
      <c r="F56" s="27" t="str">
        <f>F14</f>
        <v xml:space="preserve"> </v>
      </c>
      <c r="G56" s="39"/>
      <c r="H56" s="39"/>
      <c r="I56" s="145" t="s">
        <v>22</v>
      </c>
      <c r="J56" s="67" t="str">
        <f>IF(J14="","",J14)</f>
        <v>13. 2. 2019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24</v>
      </c>
      <c r="D58" s="39"/>
      <c r="E58" s="39"/>
      <c r="F58" s="27" t="str">
        <f>E17</f>
        <v xml:space="preserve"> </v>
      </c>
      <c r="G58" s="39"/>
      <c r="H58" s="39"/>
      <c r="I58" s="145" t="s">
        <v>29</v>
      </c>
      <c r="J58" s="36" t="str">
        <f>E23</f>
        <v xml:space="preserve"> </v>
      </c>
      <c r="K58" s="39"/>
      <c r="L58" s="43"/>
    </row>
    <row r="59" s="1" customFormat="1" ht="13.65" customHeight="1">
      <c r="B59" s="38"/>
      <c r="C59" s="32" t="s">
        <v>27</v>
      </c>
      <c r="D59" s="39"/>
      <c r="E59" s="39"/>
      <c r="F59" s="27" t="str">
        <f>IF(E20="","",E20)</f>
        <v>Vyplň údaj</v>
      </c>
      <c r="G59" s="39"/>
      <c r="H59" s="39"/>
      <c r="I59" s="145" t="s">
        <v>31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91</v>
      </c>
      <c r="D61" s="173"/>
      <c r="E61" s="173"/>
      <c r="F61" s="173"/>
      <c r="G61" s="173"/>
      <c r="H61" s="173"/>
      <c r="I61" s="174"/>
      <c r="J61" s="175" t="s">
        <v>92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93</v>
      </c>
      <c r="D63" s="39"/>
      <c r="E63" s="39"/>
      <c r="F63" s="39"/>
      <c r="G63" s="39"/>
      <c r="H63" s="39"/>
      <c r="I63" s="143"/>
      <c r="J63" s="98">
        <f>J91</f>
        <v>0</v>
      </c>
      <c r="K63" s="39"/>
      <c r="L63" s="43"/>
      <c r="AU63" s="17" t="s">
        <v>94</v>
      </c>
    </row>
    <row r="64" s="8" customFormat="1" ht="24.96" customHeight="1">
      <c r="B64" s="177"/>
      <c r="C64" s="178"/>
      <c r="D64" s="179" t="s">
        <v>714</v>
      </c>
      <c r="E64" s="180"/>
      <c r="F64" s="180"/>
      <c r="G64" s="180"/>
      <c r="H64" s="180"/>
      <c r="I64" s="181"/>
      <c r="J64" s="182">
        <f>J92</f>
        <v>0</v>
      </c>
      <c r="K64" s="178"/>
      <c r="L64" s="183"/>
    </row>
    <row r="65" s="9" customFormat="1" ht="19.92" customHeight="1">
      <c r="B65" s="184"/>
      <c r="C65" s="122"/>
      <c r="D65" s="185" t="s">
        <v>715</v>
      </c>
      <c r="E65" s="186"/>
      <c r="F65" s="186"/>
      <c r="G65" s="186"/>
      <c r="H65" s="186"/>
      <c r="I65" s="187"/>
      <c r="J65" s="188">
        <f>J93</f>
        <v>0</v>
      </c>
      <c r="K65" s="122"/>
      <c r="L65" s="189"/>
    </row>
    <row r="66" s="9" customFormat="1" ht="19.92" customHeight="1">
      <c r="B66" s="184"/>
      <c r="C66" s="122"/>
      <c r="D66" s="185" t="s">
        <v>716</v>
      </c>
      <c r="E66" s="186"/>
      <c r="F66" s="186"/>
      <c r="G66" s="186"/>
      <c r="H66" s="186"/>
      <c r="I66" s="187"/>
      <c r="J66" s="188">
        <f>J97</f>
        <v>0</v>
      </c>
      <c r="K66" s="122"/>
      <c r="L66" s="189"/>
    </row>
    <row r="67" s="9" customFormat="1" ht="19.92" customHeight="1">
      <c r="B67" s="184"/>
      <c r="C67" s="122"/>
      <c r="D67" s="185" t="s">
        <v>717</v>
      </c>
      <c r="E67" s="186"/>
      <c r="F67" s="186"/>
      <c r="G67" s="186"/>
      <c r="H67" s="186"/>
      <c r="I67" s="187"/>
      <c r="J67" s="188">
        <f>J106</f>
        <v>0</v>
      </c>
      <c r="K67" s="122"/>
      <c r="L67" s="189"/>
    </row>
    <row r="68" s="8" customFormat="1" ht="24.96" customHeight="1">
      <c r="B68" s="177"/>
      <c r="C68" s="178"/>
      <c r="D68" s="179" t="s">
        <v>718</v>
      </c>
      <c r="E68" s="180"/>
      <c r="F68" s="180"/>
      <c r="G68" s="180"/>
      <c r="H68" s="180"/>
      <c r="I68" s="181"/>
      <c r="J68" s="182">
        <f>J111</f>
        <v>0</v>
      </c>
      <c r="K68" s="178"/>
      <c r="L68" s="183"/>
    </row>
    <row r="69" s="8" customFormat="1" ht="24.96" customHeight="1">
      <c r="B69" s="177"/>
      <c r="C69" s="178"/>
      <c r="D69" s="179" t="s">
        <v>719</v>
      </c>
      <c r="E69" s="180"/>
      <c r="F69" s="180"/>
      <c r="G69" s="180"/>
      <c r="H69" s="180"/>
      <c r="I69" s="181"/>
      <c r="J69" s="182">
        <f>J150</f>
        <v>0</v>
      </c>
      <c r="K69" s="178"/>
      <c r="L69" s="183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113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ZŠ Bezručova - střešní plášt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88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171" t="s">
        <v>802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712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E11</f>
        <v>VON_2 - Vedlejší a ostatní náklady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20</v>
      </c>
      <c r="D85" s="39"/>
      <c r="E85" s="39"/>
      <c r="F85" s="27" t="str">
        <f>F14</f>
        <v xml:space="preserve"> </v>
      </c>
      <c r="G85" s="39"/>
      <c r="H85" s="39"/>
      <c r="I85" s="145" t="s">
        <v>22</v>
      </c>
      <c r="J85" s="67" t="str">
        <f>IF(J14="","",J14)</f>
        <v>13. 2. 2019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24</v>
      </c>
      <c r="D87" s="39"/>
      <c r="E87" s="39"/>
      <c r="F87" s="27" t="str">
        <f>E17</f>
        <v xml:space="preserve"> </v>
      </c>
      <c r="G87" s="39"/>
      <c r="H87" s="39"/>
      <c r="I87" s="145" t="s">
        <v>29</v>
      </c>
      <c r="J87" s="36" t="str">
        <f>E23</f>
        <v xml:space="preserve"> </v>
      </c>
      <c r="K87" s="39"/>
      <c r="L87" s="43"/>
    </row>
    <row r="88" s="1" customFormat="1" ht="13.65" customHeight="1">
      <c r="B88" s="38"/>
      <c r="C88" s="32" t="s">
        <v>27</v>
      </c>
      <c r="D88" s="39"/>
      <c r="E88" s="39"/>
      <c r="F88" s="27" t="str">
        <f>IF(E20="","",E20)</f>
        <v>Vyplň údaj</v>
      </c>
      <c r="G88" s="39"/>
      <c r="H88" s="39"/>
      <c r="I88" s="145" t="s">
        <v>31</v>
      </c>
      <c r="J88" s="36" t="str">
        <f>E26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10" customFormat="1" ht="29.28" customHeight="1">
      <c r="B90" s="190"/>
      <c r="C90" s="191" t="s">
        <v>114</v>
      </c>
      <c r="D90" s="192" t="s">
        <v>52</v>
      </c>
      <c r="E90" s="192" t="s">
        <v>48</v>
      </c>
      <c r="F90" s="192" t="s">
        <v>49</v>
      </c>
      <c r="G90" s="192" t="s">
        <v>115</v>
      </c>
      <c r="H90" s="192" t="s">
        <v>116</v>
      </c>
      <c r="I90" s="193" t="s">
        <v>117</v>
      </c>
      <c r="J90" s="194" t="s">
        <v>92</v>
      </c>
      <c r="K90" s="195" t="s">
        <v>118</v>
      </c>
      <c r="L90" s="196"/>
      <c r="M90" s="88" t="s">
        <v>1</v>
      </c>
      <c r="N90" s="89" t="s">
        <v>37</v>
      </c>
      <c r="O90" s="89" t="s">
        <v>119</v>
      </c>
      <c r="P90" s="89" t="s">
        <v>120</v>
      </c>
      <c r="Q90" s="89" t="s">
        <v>121</v>
      </c>
      <c r="R90" s="89" t="s">
        <v>122</v>
      </c>
      <c r="S90" s="89" t="s">
        <v>123</v>
      </c>
      <c r="T90" s="90" t="s">
        <v>124</v>
      </c>
    </row>
    <row r="91" s="1" customFormat="1" ht="22.8" customHeight="1">
      <c r="B91" s="38"/>
      <c r="C91" s="95" t="s">
        <v>125</v>
      </c>
      <c r="D91" s="39"/>
      <c r="E91" s="39"/>
      <c r="F91" s="39"/>
      <c r="G91" s="39"/>
      <c r="H91" s="39"/>
      <c r="I91" s="143"/>
      <c r="J91" s="197">
        <f>BK91</f>
        <v>0</v>
      </c>
      <c r="K91" s="39"/>
      <c r="L91" s="43"/>
      <c r="M91" s="91"/>
      <c r="N91" s="92"/>
      <c r="O91" s="92"/>
      <c r="P91" s="198">
        <f>P92+P111+P150</f>
        <v>0</v>
      </c>
      <c r="Q91" s="92"/>
      <c r="R91" s="198">
        <f>R92+R111+R150</f>
        <v>0</v>
      </c>
      <c r="S91" s="92"/>
      <c r="T91" s="199">
        <f>T92+T111+T150</f>
        <v>0</v>
      </c>
      <c r="AT91" s="17" t="s">
        <v>66</v>
      </c>
      <c r="AU91" s="17" t="s">
        <v>94</v>
      </c>
      <c r="BK91" s="200">
        <f>BK92+BK111+BK150</f>
        <v>0</v>
      </c>
    </row>
    <row r="92" s="11" customFormat="1" ht="25.92" customHeight="1">
      <c r="B92" s="201"/>
      <c r="C92" s="202"/>
      <c r="D92" s="203" t="s">
        <v>66</v>
      </c>
      <c r="E92" s="204" t="s">
        <v>720</v>
      </c>
      <c r="F92" s="204" t="s">
        <v>721</v>
      </c>
      <c r="G92" s="202"/>
      <c r="H92" s="202"/>
      <c r="I92" s="205"/>
      <c r="J92" s="206">
        <f>BK92</f>
        <v>0</v>
      </c>
      <c r="K92" s="202"/>
      <c r="L92" s="207"/>
      <c r="M92" s="208"/>
      <c r="N92" s="209"/>
      <c r="O92" s="209"/>
      <c r="P92" s="210">
        <f>P93+P97+P106</f>
        <v>0</v>
      </c>
      <c r="Q92" s="209"/>
      <c r="R92" s="210">
        <f>R93+R97+R106</f>
        <v>0</v>
      </c>
      <c r="S92" s="209"/>
      <c r="T92" s="211">
        <f>T93+T97+T106</f>
        <v>0</v>
      </c>
      <c r="AR92" s="212" t="s">
        <v>161</v>
      </c>
      <c r="AT92" s="213" t="s">
        <v>66</v>
      </c>
      <c r="AU92" s="213" t="s">
        <v>67</v>
      </c>
      <c r="AY92" s="212" t="s">
        <v>128</v>
      </c>
      <c r="BK92" s="214">
        <f>BK93+BK97+BK106</f>
        <v>0</v>
      </c>
    </row>
    <row r="93" s="11" customFormat="1" ht="22.8" customHeight="1">
      <c r="B93" s="201"/>
      <c r="C93" s="202"/>
      <c r="D93" s="203" t="s">
        <v>66</v>
      </c>
      <c r="E93" s="215" t="s">
        <v>722</v>
      </c>
      <c r="F93" s="215" t="s">
        <v>723</v>
      </c>
      <c r="G93" s="202"/>
      <c r="H93" s="202"/>
      <c r="I93" s="205"/>
      <c r="J93" s="216">
        <f>BK93</f>
        <v>0</v>
      </c>
      <c r="K93" s="202"/>
      <c r="L93" s="207"/>
      <c r="M93" s="208"/>
      <c r="N93" s="209"/>
      <c r="O93" s="209"/>
      <c r="P93" s="210">
        <f>SUM(P94:P96)</f>
        <v>0</v>
      </c>
      <c r="Q93" s="209"/>
      <c r="R93" s="210">
        <f>SUM(R94:R96)</f>
        <v>0</v>
      </c>
      <c r="S93" s="209"/>
      <c r="T93" s="211">
        <f>SUM(T94:T96)</f>
        <v>0</v>
      </c>
      <c r="AR93" s="212" t="s">
        <v>161</v>
      </c>
      <c r="AT93" s="213" t="s">
        <v>66</v>
      </c>
      <c r="AU93" s="213" t="s">
        <v>74</v>
      </c>
      <c r="AY93" s="212" t="s">
        <v>128</v>
      </c>
      <c r="BK93" s="214">
        <f>SUM(BK94:BK96)</f>
        <v>0</v>
      </c>
    </row>
    <row r="94" s="1" customFormat="1" ht="16.5" customHeight="1">
      <c r="B94" s="38"/>
      <c r="C94" s="217" t="s">
        <v>74</v>
      </c>
      <c r="D94" s="217" t="s">
        <v>133</v>
      </c>
      <c r="E94" s="218" t="s">
        <v>724</v>
      </c>
      <c r="F94" s="219" t="s">
        <v>725</v>
      </c>
      <c r="G94" s="220" t="s">
        <v>685</v>
      </c>
      <c r="H94" s="221">
        <v>1</v>
      </c>
      <c r="I94" s="222"/>
      <c r="J94" s="223">
        <f>ROUND(I94*H94,2)</f>
        <v>0</v>
      </c>
      <c r="K94" s="219" t="s">
        <v>569</v>
      </c>
      <c r="L94" s="43"/>
      <c r="M94" s="224" t="s">
        <v>1</v>
      </c>
      <c r="N94" s="225" t="s">
        <v>38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726</v>
      </c>
      <c r="AT94" s="17" t="s">
        <v>133</v>
      </c>
      <c r="AU94" s="17" t="s">
        <v>76</v>
      </c>
      <c r="AY94" s="17" t="s">
        <v>128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74</v>
      </c>
      <c r="BK94" s="228">
        <f>ROUND(I94*H94,2)</f>
        <v>0</v>
      </c>
      <c r="BL94" s="17" t="s">
        <v>726</v>
      </c>
      <c r="BM94" s="17" t="s">
        <v>987</v>
      </c>
    </row>
    <row r="95" s="12" customFormat="1">
      <c r="B95" s="229"/>
      <c r="C95" s="230"/>
      <c r="D95" s="231" t="s">
        <v>141</v>
      </c>
      <c r="E95" s="232" t="s">
        <v>1</v>
      </c>
      <c r="F95" s="233" t="s">
        <v>74</v>
      </c>
      <c r="G95" s="230"/>
      <c r="H95" s="234">
        <v>1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141</v>
      </c>
      <c r="AU95" s="240" t="s">
        <v>76</v>
      </c>
      <c r="AV95" s="12" t="s">
        <v>76</v>
      </c>
      <c r="AW95" s="12" t="s">
        <v>30</v>
      </c>
      <c r="AX95" s="12" t="s">
        <v>67</v>
      </c>
      <c r="AY95" s="240" t="s">
        <v>128</v>
      </c>
    </row>
    <row r="96" s="13" customFormat="1">
      <c r="B96" s="241"/>
      <c r="C96" s="242"/>
      <c r="D96" s="231" t="s">
        <v>141</v>
      </c>
      <c r="E96" s="243" t="s">
        <v>1</v>
      </c>
      <c r="F96" s="244" t="s">
        <v>143</v>
      </c>
      <c r="G96" s="242"/>
      <c r="H96" s="245">
        <v>1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AT96" s="251" t="s">
        <v>141</v>
      </c>
      <c r="AU96" s="251" t="s">
        <v>76</v>
      </c>
      <c r="AV96" s="13" t="s">
        <v>139</v>
      </c>
      <c r="AW96" s="13" t="s">
        <v>30</v>
      </c>
      <c r="AX96" s="13" t="s">
        <v>74</v>
      </c>
      <c r="AY96" s="251" t="s">
        <v>128</v>
      </c>
    </row>
    <row r="97" s="11" customFormat="1" ht="22.8" customHeight="1">
      <c r="B97" s="201"/>
      <c r="C97" s="202"/>
      <c r="D97" s="203" t="s">
        <v>66</v>
      </c>
      <c r="E97" s="215" t="s">
        <v>728</v>
      </c>
      <c r="F97" s="215" t="s">
        <v>729</v>
      </c>
      <c r="G97" s="202"/>
      <c r="H97" s="202"/>
      <c r="I97" s="205"/>
      <c r="J97" s="216">
        <f>BK97</f>
        <v>0</v>
      </c>
      <c r="K97" s="202"/>
      <c r="L97" s="207"/>
      <c r="M97" s="208"/>
      <c r="N97" s="209"/>
      <c r="O97" s="209"/>
      <c r="P97" s="210">
        <f>SUM(P98:P105)</f>
        <v>0</v>
      </c>
      <c r="Q97" s="209"/>
      <c r="R97" s="210">
        <f>SUM(R98:R105)</f>
        <v>0</v>
      </c>
      <c r="S97" s="209"/>
      <c r="T97" s="211">
        <f>SUM(T98:T105)</f>
        <v>0</v>
      </c>
      <c r="AR97" s="212" t="s">
        <v>161</v>
      </c>
      <c r="AT97" s="213" t="s">
        <v>66</v>
      </c>
      <c r="AU97" s="213" t="s">
        <v>74</v>
      </c>
      <c r="AY97" s="212" t="s">
        <v>128</v>
      </c>
      <c r="BK97" s="214">
        <f>SUM(BK98:BK105)</f>
        <v>0</v>
      </c>
    </row>
    <row r="98" s="1" customFormat="1" ht="16.5" customHeight="1">
      <c r="B98" s="38"/>
      <c r="C98" s="217" t="s">
        <v>76</v>
      </c>
      <c r="D98" s="217" t="s">
        <v>133</v>
      </c>
      <c r="E98" s="218" t="s">
        <v>730</v>
      </c>
      <c r="F98" s="219" t="s">
        <v>731</v>
      </c>
      <c r="G98" s="220" t="s">
        <v>685</v>
      </c>
      <c r="H98" s="221">
        <v>1</v>
      </c>
      <c r="I98" s="222"/>
      <c r="J98" s="223">
        <f>ROUND(I98*H98,2)</f>
        <v>0</v>
      </c>
      <c r="K98" s="219" t="s">
        <v>569</v>
      </c>
      <c r="L98" s="43"/>
      <c r="M98" s="224" t="s">
        <v>1</v>
      </c>
      <c r="N98" s="225" t="s">
        <v>38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726</v>
      </c>
      <c r="AT98" s="17" t="s">
        <v>133</v>
      </c>
      <c r="AU98" s="17" t="s">
        <v>76</v>
      </c>
      <c r="AY98" s="17" t="s">
        <v>128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74</v>
      </c>
      <c r="BK98" s="228">
        <f>ROUND(I98*H98,2)</f>
        <v>0</v>
      </c>
      <c r="BL98" s="17" t="s">
        <v>726</v>
      </c>
      <c r="BM98" s="17" t="s">
        <v>988</v>
      </c>
    </row>
    <row r="99" s="15" customFormat="1">
      <c r="B99" s="273"/>
      <c r="C99" s="274"/>
      <c r="D99" s="231" t="s">
        <v>141</v>
      </c>
      <c r="E99" s="275" t="s">
        <v>1</v>
      </c>
      <c r="F99" s="276" t="s">
        <v>733</v>
      </c>
      <c r="G99" s="274"/>
      <c r="H99" s="275" t="s">
        <v>1</v>
      </c>
      <c r="I99" s="277"/>
      <c r="J99" s="274"/>
      <c r="K99" s="274"/>
      <c r="L99" s="278"/>
      <c r="M99" s="279"/>
      <c r="N99" s="280"/>
      <c r="O99" s="280"/>
      <c r="P99" s="280"/>
      <c r="Q99" s="280"/>
      <c r="R99" s="280"/>
      <c r="S99" s="280"/>
      <c r="T99" s="281"/>
      <c r="AT99" s="282" t="s">
        <v>141</v>
      </c>
      <c r="AU99" s="282" t="s">
        <v>76</v>
      </c>
      <c r="AV99" s="15" t="s">
        <v>74</v>
      </c>
      <c r="AW99" s="15" t="s">
        <v>30</v>
      </c>
      <c r="AX99" s="15" t="s">
        <v>67</v>
      </c>
      <c r="AY99" s="282" t="s">
        <v>128</v>
      </c>
    </row>
    <row r="100" s="15" customFormat="1">
      <c r="B100" s="273"/>
      <c r="C100" s="274"/>
      <c r="D100" s="231" t="s">
        <v>141</v>
      </c>
      <c r="E100" s="275" t="s">
        <v>1</v>
      </c>
      <c r="F100" s="276" t="s">
        <v>734</v>
      </c>
      <c r="G100" s="274"/>
      <c r="H100" s="275" t="s">
        <v>1</v>
      </c>
      <c r="I100" s="277"/>
      <c r="J100" s="274"/>
      <c r="K100" s="274"/>
      <c r="L100" s="278"/>
      <c r="M100" s="279"/>
      <c r="N100" s="280"/>
      <c r="O100" s="280"/>
      <c r="P100" s="280"/>
      <c r="Q100" s="280"/>
      <c r="R100" s="280"/>
      <c r="S100" s="280"/>
      <c r="T100" s="281"/>
      <c r="AT100" s="282" t="s">
        <v>141</v>
      </c>
      <c r="AU100" s="282" t="s">
        <v>76</v>
      </c>
      <c r="AV100" s="15" t="s">
        <v>74</v>
      </c>
      <c r="AW100" s="15" t="s">
        <v>30</v>
      </c>
      <c r="AX100" s="15" t="s">
        <v>67</v>
      </c>
      <c r="AY100" s="282" t="s">
        <v>128</v>
      </c>
    </row>
    <row r="101" s="15" customFormat="1">
      <c r="B101" s="273"/>
      <c r="C101" s="274"/>
      <c r="D101" s="231" t="s">
        <v>141</v>
      </c>
      <c r="E101" s="275" t="s">
        <v>1</v>
      </c>
      <c r="F101" s="276" t="s">
        <v>735</v>
      </c>
      <c r="G101" s="274"/>
      <c r="H101" s="275" t="s">
        <v>1</v>
      </c>
      <c r="I101" s="277"/>
      <c r="J101" s="274"/>
      <c r="K101" s="274"/>
      <c r="L101" s="278"/>
      <c r="M101" s="279"/>
      <c r="N101" s="280"/>
      <c r="O101" s="280"/>
      <c r="P101" s="280"/>
      <c r="Q101" s="280"/>
      <c r="R101" s="280"/>
      <c r="S101" s="280"/>
      <c r="T101" s="281"/>
      <c r="AT101" s="282" t="s">
        <v>141</v>
      </c>
      <c r="AU101" s="282" t="s">
        <v>76</v>
      </c>
      <c r="AV101" s="15" t="s">
        <v>74</v>
      </c>
      <c r="AW101" s="15" t="s">
        <v>30</v>
      </c>
      <c r="AX101" s="15" t="s">
        <v>67</v>
      </c>
      <c r="AY101" s="282" t="s">
        <v>128</v>
      </c>
    </row>
    <row r="102" s="15" customFormat="1">
      <c r="B102" s="273"/>
      <c r="C102" s="274"/>
      <c r="D102" s="231" t="s">
        <v>141</v>
      </c>
      <c r="E102" s="275" t="s">
        <v>1</v>
      </c>
      <c r="F102" s="276" t="s">
        <v>736</v>
      </c>
      <c r="G102" s="274"/>
      <c r="H102" s="275" t="s">
        <v>1</v>
      </c>
      <c r="I102" s="277"/>
      <c r="J102" s="274"/>
      <c r="K102" s="274"/>
      <c r="L102" s="278"/>
      <c r="M102" s="279"/>
      <c r="N102" s="280"/>
      <c r="O102" s="280"/>
      <c r="P102" s="280"/>
      <c r="Q102" s="280"/>
      <c r="R102" s="280"/>
      <c r="S102" s="280"/>
      <c r="T102" s="281"/>
      <c r="AT102" s="282" t="s">
        <v>141</v>
      </c>
      <c r="AU102" s="282" t="s">
        <v>76</v>
      </c>
      <c r="AV102" s="15" t="s">
        <v>74</v>
      </c>
      <c r="AW102" s="15" t="s">
        <v>30</v>
      </c>
      <c r="AX102" s="15" t="s">
        <v>67</v>
      </c>
      <c r="AY102" s="282" t="s">
        <v>128</v>
      </c>
    </row>
    <row r="103" s="15" customFormat="1">
      <c r="B103" s="273"/>
      <c r="C103" s="274"/>
      <c r="D103" s="231" t="s">
        <v>141</v>
      </c>
      <c r="E103" s="275" t="s">
        <v>1</v>
      </c>
      <c r="F103" s="276" t="s">
        <v>737</v>
      </c>
      <c r="G103" s="274"/>
      <c r="H103" s="275" t="s">
        <v>1</v>
      </c>
      <c r="I103" s="277"/>
      <c r="J103" s="274"/>
      <c r="K103" s="274"/>
      <c r="L103" s="278"/>
      <c r="M103" s="279"/>
      <c r="N103" s="280"/>
      <c r="O103" s="280"/>
      <c r="P103" s="280"/>
      <c r="Q103" s="280"/>
      <c r="R103" s="280"/>
      <c r="S103" s="280"/>
      <c r="T103" s="281"/>
      <c r="AT103" s="282" t="s">
        <v>141</v>
      </c>
      <c r="AU103" s="282" t="s">
        <v>76</v>
      </c>
      <c r="AV103" s="15" t="s">
        <v>74</v>
      </c>
      <c r="AW103" s="15" t="s">
        <v>30</v>
      </c>
      <c r="AX103" s="15" t="s">
        <v>67</v>
      </c>
      <c r="AY103" s="282" t="s">
        <v>128</v>
      </c>
    </row>
    <row r="104" s="15" customFormat="1">
      <c r="B104" s="273"/>
      <c r="C104" s="274"/>
      <c r="D104" s="231" t="s">
        <v>141</v>
      </c>
      <c r="E104" s="275" t="s">
        <v>1</v>
      </c>
      <c r="F104" s="276" t="s">
        <v>738</v>
      </c>
      <c r="G104" s="274"/>
      <c r="H104" s="275" t="s">
        <v>1</v>
      </c>
      <c r="I104" s="277"/>
      <c r="J104" s="274"/>
      <c r="K104" s="274"/>
      <c r="L104" s="278"/>
      <c r="M104" s="279"/>
      <c r="N104" s="280"/>
      <c r="O104" s="280"/>
      <c r="P104" s="280"/>
      <c r="Q104" s="280"/>
      <c r="R104" s="280"/>
      <c r="S104" s="280"/>
      <c r="T104" s="281"/>
      <c r="AT104" s="282" t="s">
        <v>141</v>
      </c>
      <c r="AU104" s="282" t="s">
        <v>76</v>
      </c>
      <c r="AV104" s="15" t="s">
        <v>74</v>
      </c>
      <c r="AW104" s="15" t="s">
        <v>30</v>
      </c>
      <c r="AX104" s="15" t="s">
        <v>67</v>
      </c>
      <c r="AY104" s="282" t="s">
        <v>128</v>
      </c>
    </row>
    <row r="105" s="12" customFormat="1">
      <c r="B105" s="229"/>
      <c r="C105" s="230"/>
      <c r="D105" s="231" t="s">
        <v>141</v>
      </c>
      <c r="E105" s="232" t="s">
        <v>1</v>
      </c>
      <c r="F105" s="233" t="s">
        <v>74</v>
      </c>
      <c r="G105" s="230"/>
      <c r="H105" s="234">
        <v>1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141</v>
      </c>
      <c r="AU105" s="240" t="s">
        <v>76</v>
      </c>
      <c r="AV105" s="12" t="s">
        <v>76</v>
      </c>
      <c r="AW105" s="12" t="s">
        <v>30</v>
      </c>
      <c r="AX105" s="12" t="s">
        <v>74</v>
      </c>
      <c r="AY105" s="240" t="s">
        <v>128</v>
      </c>
    </row>
    <row r="106" s="11" customFormat="1" ht="22.8" customHeight="1">
      <c r="B106" s="201"/>
      <c r="C106" s="202"/>
      <c r="D106" s="203" t="s">
        <v>66</v>
      </c>
      <c r="E106" s="215" t="s">
        <v>739</v>
      </c>
      <c r="F106" s="215" t="s">
        <v>740</v>
      </c>
      <c r="G106" s="202"/>
      <c r="H106" s="202"/>
      <c r="I106" s="205"/>
      <c r="J106" s="216">
        <f>BK106</f>
        <v>0</v>
      </c>
      <c r="K106" s="202"/>
      <c r="L106" s="207"/>
      <c r="M106" s="208"/>
      <c r="N106" s="209"/>
      <c r="O106" s="209"/>
      <c r="P106" s="210">
        <f>SUM(P107:P110)</f>
        <v>0</v>
      </c>
      <c r="Q106" s="209"/>
      <c r="R106" s="210">
        <f>SUM(R107:R110)</f>
        <v>0</v>
      </c>
      <c r="S106" s="209"/>
      <c r="T106" s="211">
        <f>SUM(T107:T110)</f>
        <v>0</v>
      </c>
      <c r="AR106" s="212" t="s">
        <v>161</v>
      </c>
      <c r="AT106" s="213" t="s">
        <v>66</v>
      </c>
      <c r="AU106" s="213" t="s">
        <v>74</v>
      </c>
      <c r="AY106" s="212" t="s">
        <v>128</v>
      </c>
      <c r="BK106" s="214">
        <f>SUM(BK107:BK110)</f>
        <v>0</v>
      </c>
    </row>
    <row r="107" s="1" customFormat="1" ht="16.5" customHeight="1">
      <c r="B107" s="38"/>
      <c r="C107" s="217" t="s">
        <v>139</v>
      </c>
      <c r="D107" s="217" t="s">
        <v>133</v>
      </c>
      <c r="E107" s="218" t="s">
        <v>741</v>
      </c>
      <c r="F107" s="219" t="s">
        <v>989</v>
      </c>
      <c r="G107" s="220" t="s">
        <v>743</v>
      </c>
      <c r="H107" s="221">
        <v>1</v>
      </c>
      <c r="I107" s="222"/>
      <c r="J107" s="223">
        <f>ROUND(I107*H107,2)</f>
        <v>0</v>
      </c>
      <c r="K107" s="219" t="s">
        <v>152</v>
      </c>
      <c r="L107" s="43"/>
      <c r="M107" s="224" t="s">
        <v>1</v>
      </c>
      <c r="N107" s="225" t="s">
        <v>38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726</v>
      </c>
      <c r="AT107" s="17" t="s">
        <v>133</v>
      </c>
      <c r="AU107" s="17" t="s">
        <v>76</v>
      </c>
      <c r="AY107" s="17" t="s">
        <v>128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74</v>
      </c>
      <c r="BK107" s="228">
        <f>ROUND(I107*H107,2)</f>
        <v>0</v>
      </c>
      <c r="BL107" s="17" t="s">
        <v>726</v>
      </c>
      <c r="BM107" s="17" t="s">
        <v>990</v>
      </c>
    </row>
    <row r="108" s="12" customFormat="1">
      <c r="B108" s="229"/>
      <c r="C108" s="230"/>
      <c r="D108" s="231" t="s">
        <v>141</v>
      </c>
      <c r="E108" s="232" t="s">
        <v>1</v>
      </c>
      <c r="F108" s="233" t="s">
        <v>745</v>
      </c>
      <c r="G108" s="230"/>
      <c r="H108" s="234">
        <v>1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141</v>
      </c>
      <c r="AU108" s="240" t="s">
        <v>76</v>
      </c>
      <c r="AV108" s="12" t="s">
        <v>76</v>
      </c>
      <c r="AW108" s="12" t="s">
        <v>30</v>
      </c>
      <c r="AX108" s="12" t="s">
        <v>67</v>
      </c>
      <c r="AY108" s="240" t="s">
        <v>128</v>
      </c>
    </row>
    <row r="109" s="13" customFormat="1">
      <c r="B109" s="241"/>
      <c r="C109" s="242"/>
      <c r="D109" s="231" t="s">
        <v>141</v>
      </c>
      <c r="E109" s="243" t="s">
        <v>1</v>
      </c>
      <c r="F109" s="244" t="s">
        <v>143</v>
      </c>
      <c r="G109" s="242"/>
      <c r="H109" s="245">
        <v>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AT109" s="251" t="s">
        <v>141</v>
      </c>
      <c r="AU109" s="251" t="s">
        <v>76</v>
      </c>
      <c r="AV109" s="13" t="s">
        <v>139</v>
      </c>
      <c r="AW109" s="13" t="s">
        <v>30</v>
      </c>
      <c r="AX109" s="13" t="s">
        <v>67</v>
      </c>
      <c r="AY109" s="251" t="s">
        <v>128</v>
      </c>
    </row>
    <row r="110" s="14" customFormat="1">
      <c r="B110" s="252"/>
      <c r="C110" s="253"/>
      <c r="D110" s="231" t="s">
        <v>141</v>
      </c>
      <c r="E110" s="254" t="s">
        <v>1</v>
      </c>
      <c r="F110" s="255" t="s">
        <v>145</v>
      </c>
      <c r="G110" s="253"/>
      <c r="H110" s="256">
        <v>1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AT110" s="262" t="s">
        <v>141</v>
      </c>
      <c r="AU110" s="262" t="s">
        <v>76</v>
      </c>
      <c r="AV110" s="14" t="s">
        <v>138</v>
      </c>
      <c r="AW110" s="14" t="s">
        <v>30</v>
      </c>
      <c r="AX110" s="14" t="s">
        <v>74</v>
      </c>
      <c r="AY110" s="262" t="s">
        <v>128</v>
      </c>
    </row>
    <row r="111" s="11" customFormat="1" ht="25.92" customHeight="1">
      <c r="B111" s="201"/>
      <c r="C111" s="202"/>
      <c r="D111" s="203" t="s">
        <v>66</v>
      </c>
      <c r="E111" s="204" t="s">
        <v>746</v>
      </c>
      <c r="F111" s="204" t="s">
        <v>747</v>
      </c>
      <c r="G111" s="202"/>
      <c r="H111" s="202"/>
      <c r="I111" s="205"/>
      <c r="J111" s="206">
        <f>BK111</f>
        <v>0</v>
      </c>
      <c r="K111" s="202"/>
      <c r="L111" s="207"/>
      <c r="M111" s="208"/>
      <c r="N111" s="209"/>
      <c r="O111" s="209"/>
      <c r="P111" s="210">
        <f>SUM(P112:P149)</f>
        <v>0</v>
      </c>
      <c r="Q111" s="209"/>
      <c r="R111" s="210">
        <f>SUM(R112:R149)</f>
        <v>0</v>
      </c>
      <c r="S111" s="209"/>
      <c r="T111" s="211">
        <f>SUM(T112:T149)</f>
        <v>0</v>
      </c>
      <c r="AR111" s="212" t="s">
        <v>161</v>
      </c>
      <c r="AT111" s="213" t="s">
        <v>66</v>
      </c>
      <c r="AU111" s="213" t="s">
        <v>67</v>
      </c>
      <c r="AY111" s="212" t="s">
        <v>128</v>
      </c>
      <c r="BK111" s="214">
        <f>SUM(BK112:BK149)</f>
        <v>0</v>
      </c>
    </row>
    <row r="112" s="1" customFormat="1" ht="16.5" customHeight="1">
      <c r="B112" s="38"/>
      <c r="C112" s="217" t="s">
        <v>138</v>
      </c>
      <c r="D112" s="217" t="s">
        <v>133</v>
      </c>
      <c r="E112" s="218" t="s">
        <v>748</v>
      </c>
      <c r="F112" s="219" t="s">
        <v>749</v>
      </c>
      <c r="G112" s="220" t="s">
        <v>750</v>
      </c>
      <c r="H112" s="221">
        <v>3</v>
      </c>
      <c r="I112" s="222"/>
      <c r="J112" s="223">
        <f>ROUND(I112*H112,2)</f>
        <v>0</v>
      </c>
      <c r="K112" s="219" t="s">
        <v>1</v>
      </c>
      <c r="L112" s="43"/>
      <c r="M112" s="224" t="s">
        <v>1</v>
      </c>
      <c r="N112" s="225" t="s">
        <v>38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726</v>
      </c>
      <c r="AT112" s="17" t="s">
        <v>133</v>
      </c>
      <c r="AU112" s="17" t="s">
        <v>74</v>
      </c>
      <c r="AY112" s="17" t="s">
        <v>128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74</v>
      </c>
      <c r="BK112" s="228">
        <f>ROUND(I112*H112,2)</f>
        <v>0</v>
      </c>
      <c r="BL112" s="17" t="s">
        <v>726</v>
      </c>
      <c r="BM112" s="17" t="s">
        <v>991</v>
      </c>
    </row>
    <row r="113" s="12" customFormat="1">
      <c r="B113" s="229"/>
      <c r="C113" s="230"/>
      <c r="D113" s="231" t="s">
        <v>141</v>
      </c>
      <c r="E113" s="232" t="s">
        <v>1</v>
      </c>
      <c r="F113" s="233" t="s">
        <v>752</v>
      </c>
      <c r="G113" s="230"/>
      <c r="H113" s="234">
        <v>3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141</v>
      </c>
      <c r="AU113" s="240" t="s">
        <v>74</v>
      </c>
      <c r="AV113" s="12" t="s">
        <v>76</v>
      </c>
      <c r="AW113" s="12" t="s">
        <v>30</v>
      </c>
      <c r="AX113" s="12" t="s">
        <v>67</v>
      </c>
      <c r="AY113" s="240" t="s">
        <v>128</v>
      </c>
    </row>
    <row r="114" s="13" customFormat="1">
      <c r="B114" s="241"/>
      <c r="C114" s="242"/>
      <c r="D114" s="231" t="s">
        <v>141</v>
      </c>
      <c r="E114" s="243" t="s">
        <v>1</v>
      </c>
      <c r="F114" s="244" t="s">
        <v>143</v>
      </c>
      <c r="G114" s="242"/>
      <c r="H114" s="245">
        <v>3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AT114" s="251" t="s">
        <v>141</v>
      </c>
      <c r="AU114" s="251" t="s">
        <v>74</v>
      </c>
      <c r="AV114" s="13" t="s">
        <v>139</v>
      </c>
      <c r="AW114" s="13" t="s">
        <v>30</v>
      </c>
      <c r="AX114" s="13" t="s">
        <v>74</v>
      </c>
      <c r="AY114" s="251" t="s">
        <v>128</v>
      </c>
    </row>
    <row r="115" s="1" customFormat="1" ht="22.5" customHeight="1">
      <c r="B115" s="38"/>
      <c r="C115" s="217" t="s">
        <v>161</v>
      </c>
      <c r="D115" s="217" t="s">
        <v>133</v>
      </c>
      <c r="E115" s="218" t="s">
        <v>753</v>
      </c>
      <c r="F115" s="219" t="s">
        <v>754</v>
      </c>
      <c r="G115" s="220" t="s">
        <v>750</v>
      </c>
      <c r="H115" s="221">
        <v>3</v>
      </c>
      <c r="I115" s="222"/>
      <c r="J115" s="223">
        <f>ROUND(I115*H115,2)</f>
        <v>0</v>
      </c>
      <c r="K115" s="219" t="s">
        <v>1</v>
      </c>
      <c r="L115" s="43"/>
      <c r="M115" s="224" t="s">
        <v>1</v>
      </c>
      <c r="N115" s="225" t="s">
        <v>38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726</v>
      </c>
      <c r="AT115" s="17" t="s">
        <v>133</v>
      </c>
      <c r="AU115" s="17" t="s">
        <v>74</v>
      </c>
      <c r="AY115" s="17" t="s">
        <v>128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74</v>
      </c>
      <c r="BK115" s="228">
        <f>ROUND(I115*H115,2)</f>
        <v>0</v>
      </c>
      <c r="BL115" s="17" t="s">
        <v>726</v>
      </c>
      <c r="BM115" s="17" t="s">
        <v>992</v>
      </c>
    </row>
    <row r="116" s="12" customFormat="1">
      <c r="B116" s="229"/>
      <c r="C116" s="230"/>
      <c r="D116" s="231" t="s">
        <v>141</v>
      </c>
      <c r="E116" s="232" t="s">
        <v>1</v>
      </c>
      <c r="F116" s="233" t="s">
        <v>756</v>
      </c>
      <c r="G116" s="230"/>
      <c r="H116" s="234">
        <v>3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AT116" s="240" t="s">
        <v>141</v>
      </c>
      <c r="AU116" s="240" t="s">
        <v>74</v>
      </c>
      <c r="AV116" s="12" t="s">
        <v>76</v>
      </c>
      <c r="AW116" s="12" t="s">
        <v>30</v>
      </c>
      <c r="AX116" s="12" t="s">
        <v>67</v>
      </c>
      <c r="AY116" s="240" t="s">
        <v>128</v>
      </c>
    </row>
    <row r="117" s="13" customFormat="1">
      <c r="B117" s="241"/>
      <c r="C117" s="242"/>
      <c r="D117" s="231" t="s">
        <v>141</v>
      </c>
      <c r="E117" s="243" t="s">
        <v>1</v>
      </c>
      <c r="F117" s="244" t="s">
        <v>143</v>
      </c>
      <c r="G117" s="242"/>
      <c r="H117" s="245">
        <v>3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AT117" s="251" t="s">
        <v>141</v>
      </c>
      <c r="AU117" s="251" t="s">
        <v>74</v>
      </c>
      <c r="AV117" s="13" t="s">
        <v>139</v>
      </c>
      <c r="AW117" s="13" t="s">
        <v>30</v>
      </c>
      <c r="AX117" s="13" t="s">
        <v>74</v>
      </c>
      <c r="AY117" s="251" t="s">
        <v>128</v>
      </c>
    </row>
    <row r="118" s="1" customFormat="1" ht="16.5" customHeight="1">
      <c r="B118" s="38"/>
      <c r="C118" s="217" t="s">
        <v>129</v>
      </c>
      <c r="D118" s="217" t="s">
        <v>133</v>
      </c>
      <c r="E118" s="218" t="s">
        <v>757</v>
      </c>
      <c r="F118" s="219" t="s">
        <v>758</v>
      </c>
      <c r="G118" s="220" t="s">
        <v>685</v>
      </c>
      <c r="H118" s="221">
        <v>1</v>
      </c>
      <c r="I118" s="222"/>
      <c r="J118" s="223">
        <f>ROUND(I118*H118,2)</f>
        <v>0</v>
      </c>
      <c r="K118" s="219" t="s">
        <v>1</v>
      </c>
      <c r="L118" s="43"/>
      <c r="M118" s="224" t="s">
        <v>1</v>
      </c>
      <c r="N118" s="225" t="s">
        <v>38</v>
      </c>
      <c r="O118" s="79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17" t="s">
        <v>726</v>
      </c>
      <c r="AT118" s="17" t="s">
        <v>133</v>
      </c>
      <c r="AU118" s="17" t="s">
        <v>74</v>
      </c>
      <c r="AY118" s="17" t="s">
        <v>128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74</v>
      </c>
      <c r="BK118" s="228">
        <f>ROUND(I118*H118,2)</f>
        <v>0</v>
      </c>
      <c r="BL118" s="17" t="s">
        <v>726</v>
      </c>
      <c r="BM118" s="17" t="s">
        <v>993</v>
      </c>
    </row>
    <row r="119" s="12" customFormat="1">
      <c r="B119" s="229"/>
      <c r="C119" s="230"/>
      <c r="D119" s="231" t="s">
        <v>141</v>
      </c>
      <c r="E119" s="232" t="s">
        <v>1</v>
      </c>
      <c r="F119" s="233" t="s">
        <v>74</v>
      </c>
      <c r="G119" s="230"/>
      <c r="H119" s="234">
        <v>1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141</v>
      </c>
      <c r="AU119" s="240" t="s">
        <v>74</v>
      </c>
      <c r="AV119" s="12" t="s">
        <v>76</v>
      </c>
      <c r="AW119" s="12" t="s">
        <v>30</v>
      </c>
      <c r="AX119" s="12" t="s">
        <v>67</v>
      </c>
      <c r="AY119" s="240" t="s">
        <v>128</v>
      </c>
    </row>
    <row r="120" s="13" customFormat="1">
      <c r="B120" s="241"/>
      <c r="C120" s="242"/>
      <c r="D120" s="231" t="s">
        <v>141</v>
      </c>
      <c r="E120" s="243" t="s">
        <v>1</v>
      </c>
      <c r="F120" s="244" t="s">
        <v>143</v>
      </c>
      <c r="G120" s="242"/>
      <c r="H120" s="245">
        <v>1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AT120" s="251" t="s">
        <v>141</v>
      </c>
      <c r="AU120" s="251" t="s">
        <v>74</v>
      </c>
      <c r="AV120" s="13" t="s">
        <v>139</v>
      </c>
      <c r="AW120" s="13" t="s">
        <v>30</v>
      </c>
      <c r="AX120" s="13" t="s">
        <v>74</v>
      </c>
      <c r="AY120" s="251" t="s">
        <v>128</v>
      </c>
    </row>
    <row r="121" s="1" customFormat="1" ht="16.5" customHeight="1">
      <c r="B121" s="38"/>
      <c r="C121" s="217" t="s">
        <v>173</v>
      </c>
      <c r="D121" s="217" t="s">
        <v>133</v>
      </c>
      <c r="E121" s="218" t="s">
        <v>760</v>
      </c>
      <c r="F121" s="219" t="s">
        <v>761</v>
      </c>
      <c r="G121" s="220" t="s">
        <v>685</v>
      </c>
      <c r="H121" s="221">
        <v>1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38</v>
      </c>
      <c r="O121" s="7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17" t="s">
        <v>726</v>
      </c>
      <c r="AT121" s="17" t="s">
        <v>133</v>
      </c>
      <c r="AU121" s="17" t="s">
        <v>74</v>
      </c>
      <c r="AY121" s="17" t="s">
        <v>128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74</v>
      </c>
      <c r="BK121" s="228">
        <f>ROUND(I121*H121,2)</f>
        <v>0</v>
      </c>
      <c r="BL121" s="17" t="s">
        <v>726</v>
      </c>
      <c r="BM121" s="17" t="s">
        <v>994</v>
      </c>
    </row>
    <row r="122" s="12" customFormat="1">
      <c r="B122" s="229"/>
      <c r="C122" s="230"/>
      <c r="D122" s="231" t="s">
        <v>141</v>
      </c>
      <c r="E122" s="232" t="s">
        <v>1</v>
      </c>
      <c r="F122" s="233" t="s">
        <v>74</v>
      </c>
      <c r="G122" s="230"/>
      <c r="H122" s="234">
        <v>1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141</v>
      </c>
      <c r="AU122" s="240" t="s">
        <v>74</v>
      </c>
      <c r="AV122" s="12" t="s">
        <v>76</v>
      </c>
      <c r="AW122" s="12" t="s">
        <v>30</v>
      </c>
      <c r="AX122" s="12" t="s">
        <v>74</v>
      </c>
      <c r="AY122" s="240" t="s">
        <v>128</v>
      </c>
    </row>
    <row r="123" s="1" customFormat="1" ht="16.5" customHeight="1">
      <c r="B123" s="38"/>
      <c r="C123" s="217" t="s">
        <v>158</v>
      </c>
      <c r="D123" s="217" t="s">
        <v>133</v>
      </c>
      <c r="E123" s="218" t="s">
        <v>763</v>
      </c>
      <c r="F123" s="219" t="s">
        <v>764</v>
      </c>
      <c r="G123" s="220" t="s">
        <v>685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38</v>
      </c>
      <c r="O123" s="7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17" t="s">
        <v>726</v>
      </c>
      <c r="AT123" s="17" t="s">
        <v>133</v>
      </c>
      <c r="AU123" s="17" t="s">
        <v>74</v>
      </c>
      <c r="AY123" s="17" t="s">
        <v>128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74</v>
      </c>
      <c r="BK123" s="228">
        <f>ROUND(I123*H123,2)</f>
        <v>0</v>
      </c>
      <c r="BL123" s="17" t="s">
        <v>726</v>
      </c>
      <c r="BM123" s="17" t="s">
        <v>995</v>
      </c>
    </row>
    <row r="124" s="12" customFormat="1">
      <c r="B124" s="229"/>
      <c r="C124" s="230"/>
      <c r="D124" s="231" t="s">
        <v>141</v>
      </c>
      <c r="E124" s="232" t="s">
        <v>1</v>
      </c>
      <c r="F124" s="233" t="s">
        <v>74</v>
      </c>
      <c r="G124" s="230"/>
      <c r="H124" s="234">
        <v>1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141</v>
      </c>
      <c r="AU124" s="240" t="s">
        <v>74</v>
      </c>
      <c r="AV124" s="12" t="s">
        <v>76</v>
      </c>
      <c r="AW124" s="12" t="s">
        <v>30</v>
      </c>
      <c r="AX124" s="12" t="s">
        <v>67</v>
      </c>
      <c r="AY124" s="240" t="s">
        <v>128</v>
      </c>
    </row>
    <row r="125" s="13" customFormat="1">
      <c r="B125" s="241"/>
      <c r="C125" s="242"/>
      <c r="D125" s="231" t="s">
        <v>141</v>
      </c>
      <c r="E125" s="243" t="s">
        <v>1</v>
      </c>
      <c r="F125" s="244" t="s">
        <v>143</v>
      </c>
      <c r="G125" s="242"/>
      <c r="H125" s="245">
        <v>1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AT125" s="251" t="s">
        <v>141</v>
      </c>
      <c r="AU125" s="251" t="s">
        <v>74</v>
      </c>
      <c r="AV125" s="13" t="s">
        <v>139</v>
      </c>
      <c r="AW125" s="13" t="s">
        <v>30</v>
      </c>
      <c r="AX125" s="13" t="s">
        <v>74</v>
      </c>
      <c r="AY125" s="251" t="s">
        <v>128</v>
      </c>
    </row>
    <row r="126" s="1" customFormat="1" ht="16.5" customHeight="1">
      <c r="B126" s="38"/>
      <c r="C126" s="217" t="s">
        <v>165</v>
      </c>
      <c r="D126" s="217" t="s">
        <v>133</v>
      </c>
      <c r="E126" s="218" t="s">
        <v>766</v>
      </c>
      <c r="F126" s="219" t="s">
        <v>767</v>
      </c>
      <c r="G126" s="220" t="s">
        <v>685</v>
      </c>
      <c r="H126" s="221">
        <v>1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38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726</v>
      </c>
      <c r="AT126" s="17" t="s">
        <v>133</v>
      </c>
      <c r="AU126" s="17" t="s">
        <v>74</v>
      </c>
      <c r="AY126" s="17" t="s">
        <v>128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74</v>
      </c>
      <c r="BK126" s="228">
        <f>ROUND(I126*H126,2)</f>
        <v>0</v>
      </c>
      <c r="BL126" s="17" t="s">
        <v>726</v>
      </c>
      <c r="BM126" s="17" t="s">
        <v>996</v>
      </c>
    </row>
    <row r="127" s="12" customFormat="1">
      <c r="B127" s="229"/>
      <c r="C127" s="230"/>
      <c r="D127" s="231" t="s">
        <v>141</v>
      </c>
      <c r="E127" s="232" t="s">
        <v>1</v>
      </c>
      <c r="F127" s="233" t="s">
        <v>74</v>
      </c>
      <c r="G127" s="230"/>
      <c r="H127" s="234">
        <v>1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141</v>
      </c>
      <c r="AU127" s="240" t="s">
        <v>74</v>
      </c>
      <c r="AV127" s="12" t="s">
        <v>76</v>
      </c>
      <c r="AW127" s="12" t="s">
        <v>30</v>
      </c>
      <c r="AX127" s="12" t="s">
        <v>67</v>
      </c>
      <c r="AY127" s="240" t="s">
        <v>128</v>
      </c>
    </row>
    <row r="128" s="13" customFormat="1">
      <c r="B128" s="241"/>
      <c r="C128" s="242"/>
      <c r="D128" s="231" t="s">
        <v>141</v>
      </c>
      <c r="E128" s="243" t="s">
        <v>1</v>
      </c>
      <c r="F128" s="244" t="s">
        <v>143</v>
      </c>
      <c r="G128" s="242"/>
      <c r="H128" s="245">
        <v>1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141</v>
      </c>
      <c r="AU128" s="251" t="s">
        <v>74</v>
      </c>
      <c r="AV128" s="13" t="s">
        <v>139</v>
      </c>
      <c r="AW128" s="13" t="s">
        <v>30</v>
      </c>
      <c r="AX128" s="13" t="s">
        <v>74</v>
      </c>
      <c r="AY128" s="251" t="s">
        <v>128</v>
      </c>
    </row>
    <row r="129" s="1" customFormat="1" ht="16.5" customHeight="1">
      <c r="B129" s="38"/>
      <c r="C129" s="217" t="s">
        <v>185</v>
      </c>
      <c r="D129" s="217" t="s">
        <v>133</v>
      </c>
      <c r="E129" s="218" t="s">
        <v>769</v>
      </c>
      <c r="F129" s="219" t="s">
        <v>770</v>
      </c>
      <c r="G129" s="220" t="s">
        <v>685</v>
      </c>
      <c r="H129" s="221">
        <v>1</v>
      </c>
      <c r="I129" s="222"/>
      <c r="J129" s="223">
        <f>ROUND(I129*H129,2)</f>
        <v>0</v>
      </c>
      <c r="K129" s="219" t="s">
        <v>569</v>
      </c>
      <c r="L129" s="43"/>
      <c r="M129" s="224" t="s">
        <v>1</v>
      </c>
      <c r="N129" s="225" t="s">
        <v>38</v>
      </c>
      <c r="O129" s="7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17" t="s">
        <v>726</v>
      </c>
      <c r="AT129" s="17" t="s">
        <v>133</v>
      </c>
      <c r="AU129" s="17" t="s">
        <v>74</v>
      </c>
      <c r="AY129" s="17" t="s">
        <v>128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74</v>
      </c>
      <c r="BK129" s="228">
        <f>ROUND(I129*H129,2)</f>
        <v>0</v>
      </c>
      <c r="BL129" s="17" t="s">
        <v>726</v>
      </c>
      <c r="BM129" s="17" t="s">
        <v>997</v>
      </c>
    </row>
    <row r="130" s="12" customFormat="1">
      <c r="B130" s="229"/>
      <c r="C130" s="230"/>
      <c r="D130" s="231" t="s">
        <v>141</v>
      </c>
      <c r="E130" s="232" t="s">
        <v>1</v>
      </c>
      <c r="F130" s="233" t="s">
        <v>74</v>
      </c>
      <c r="G130" s="230"/>
      <c r="H130" s="234">
        <v>1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141</v>
      </c>
      <c r="AU130" s="240" t="s">
        <v>74</v>
      </c>
      <c r="AV130" s="12" t="s">
        <v>76</v>
      </c>
      <c r="AW130" s="12" t="s">
        <v>30</v>
      </c>
      <c r="AX130" s="12" t="s">
        <v>67</v>
      </c>
      <c r="AY130" s="240" t="s">
        <v>128</v>
      </c>
    </row>
    <row r="131" s="13" customFormat="1">
      <c r="B131" s="241"/>
      <c r="C131" s="242"/>
      <c r="D131" s="231" t="s">
        <v>141</v>
      </c>
      <c r="E131" s="243" t="s">
        <v>1</v>
      </c>
      <c r="F131" s="244" t="s">
        <v>143</v>
      </c>
      <c r="G131" s="242"/>
      <c r="H131" s="245">
        <v>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AT131" s="251" t="s">
        <v>141</v>
      </c>
      <c r="AU131" s="251" t="s">
        <v>74</v>
      </c>
      <c r="AV131" s="13" t="s">
        <v>139</v>
      </c>
      <c r="AW131" s="13" t="s">
        <v>30</v>
      </c>
      <c r="AX131" s="13" t="s">
        <v>74</v>
      </c>
      <c r="AY131" s="251" t="s">
        <v>128</v>
      </c>
    </row>
    <row r="132" s="1" customFormat="1" ht="22.5" customHeight="1">
      <c r="B132" s="38"/>
      <c r="C132" s="217" t="s">
        <v>189</v>
      </c>
      <c r="D132" s="217" t="s">
        <v>133</v>
      </c>
      <c r="E132" s="218" t="s">
        <v>772</v>
      </c>
      <c r="F132" s="219" t="s">
        <v>773</v>
      </c>
      <c r="G132" s="220" t="s">
        <v>774</v>
      </c>
      <c r="H132" s="221">
        <v>9000</v>
      </c>
      <c r="I132" s="222"/>
      <c r="J132" s="223">
        <f>ROUND(I132*H132,2)</f>
        <v>0</v>
      </c>
      <c r="K132" s="219" t="s">
        <v>569</v>
      </c>
      <c r="L132" s="43"/>
      <c r="M132" s="224" t="s">
        <v>1</v>
      </c>
      <c r="N132" s="225" t="s">
        <v>38</v>
      </c>
      <c r="O132" s="7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726</v>
      </c>
      <c r="AT132" s="17" t="s">
        <v>133</v>
      </c>
      <c r="AU132" s="17" t="s">
        <v>74</v>
      </c>
      <c r="AY132" s="17" t="s">
        <v>128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74</v>
      </c>
      <c r="BK132" s="228">
        <f>ROUND(I132*H132,2)</f>
        <v>0</v>
      </c>
      <c r="BL132" s="17" t="s">
        <v>726</v>
      </c>
      <c r="BM132" s="17" t="s">
        <v>998</v>
      </c>
    </row>
    <row r="133" s="12" customFormat="1">
      <c r="B133" s="229"/>
      <c r="C133" s="230"/>
      <c r="D133" s="231" t="s">
        <v>141</v>
      </c>
      <c r="E133" s="232" t="s">
        <v>1</v>
      </c>
      <c r="F133" s="233" t="s">
        <v>776</v>
      </c>
      <c r="G133" s="230"/>
      <c r="H133" s="234">
        <v>9000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141</v>
      </c>
      <c r="AU133" s="240" t="s">
        <v>74</v>
      </c>
      <c r="AV133" s="12" t="s">
        <v>76</v>
      </c>
      <c r="AW133" s="12" t="s">
        <v>30</v>
      </c>
      <c r="AX133" s="12" t="s">
        <v>67</v>
      </c>
      <c r="AY133" s="240" t="s">
        <v>128</v>
      </c>
    </row>
    <row r="134" s="13" customFormat="1">
      <c r="B134" s="241"/>
      <c r="C134" s="242"/>
      <c r="D134" s="231" t="s">
        <v>141</v>
      </c>
      <c r="E134" s="243" t="s">
        <v>1</v>
      </c>
      <c r="F134" s="244" t="s">
        <v>143</v>
      </c>
      <c r="G134" s="242"/>
      <c r="H134" s="245">
        <v>9000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AT134" s="251" t="s">
        <v>141</v>
      </c>
      <c r="AU134" s="251" t="s">
        <v>74</v>
      </c>
      <c r="AV134" s="13" t="s">
        <v>139</v>
      </c>
      <c r="AW134" s="13" t="s">
        <v>30</v>
      </c>
      <c r="AX134" s="13" t="s">
        <v>74</v>
      </c>
      <c r="AY134" s="251" t="s">
        <v>128</v>
      </c>
    </row>
    <row r="135" s="1" customFormat="1" ht="16.5" customHeight="1">
      <c r="B135" s="38"/>
      <c r="C135" s="217" t="s">
        <v>193</v>
      </c>
      <c r="D135" s="217" t="s">
        <v>133</v>
      </c>
      <c r="E135" s="218" t="s">
        <v>777</v>
      </c>
      <c r="F135" s="219" t="s">
        <v>778</v>
      </c>
      <c r="G135" s="220" t="s">
        <v>779</v>
      </c>
      <c r="H135" s="221">
        <v>180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38</v>
      </c>
      <c r="O135" s="79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17" t="s">
        <v>726</v>
      </c>
      <c r="AT135" s="17" t="s">
        <v>133</v>
      </c>
      <c r="AU135" s="17" t="s">
        <v>74</v>
      </c>
      <c r="AY135" s="17" t="s">
        <v>128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74</v>
      </c>
      <c r="BK135" s="228">
        <f>ROUND(I135*H135,2)</f>
        <v>0</v>
      </c>
      <c r="BL135" s="17" t="s">
        <v>726</v>
      </c>
      <c r="BM135" s="17" t="s">
        <v>999</v>
      </c>
    </row>
    <row r="136" s="12" customFormat="1">
      <c r="B136" s="229"/>
      <c r="C136" s="230"/>
      <c r="D136" s="231" t="s">
        <v>141</v>
      </c>
      <c r="E136" s="232" t="s">
        <v>1</v>
      </c>
      <c r="F136" s="233" t="s">
        <v>781</v>
      </c>
      <c r="G136" s="230"/>
      <c r="H136" s="234">
        <v>180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141</v>
      </c>
      <c r="AU136" s="240" t="s">
        <v>74</v>
      </c>
      <c r="AV136" s="12" t="s">
        <v>76</v>
      </c>
      <c r="AW136" s="12" t="s">
        <v>30</v>
      </c>
      <c r="AX136" s="12" t="s">
        <v>67</v>
      </c>
      <c r="AY136" s="240" t="s">
        <v>128</v>
      </c>
    </row>
    <row r="137" s="13" customFormat="1">
      <c r="B137" s="241"/>
      <c r="C137" s="242"/>
      <c r="D137" s="231" t="s">
        <v>141</v>
      </c>
      <c r="E137" s="243" t="s">
        <v>1</v>
      </c>
      <c r="F137" s="244" t="s">
        <v>143</v>
      </c>
      <c r="G137" s="242"/>
      <c r="H137" s="245">
        <v>180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141</v>
      </c>
      <c r="AU137" s="251" t="s">
        <v>74</v>
      </c>
      <c r="AV137" s="13" t="s">
        <v>139</v>
      </c>
      <c r="AW137" s="13" t="s">
        <v>30</v>
      </c>
      <c r="AX137" s="13" t="s">
        <v>74</v>
      </c>
      <c r="AY137" s="251" t="s">
        <v>128</v>
      </c>
    </row>
    <row r="138" s="1" customFormat="1" ht="16.5" customHeight="1">
      <c r="B138" s="38"/>
      <c r="C138" s="217" t="s">
        <v>199</v>
      </c>
      <c r="D138" s="217" t="s">
        <v>133</v>
      </c>
      <c r="E138" s="218" t="s">
        <v>782</v>
      </c>
      <c r="F138" s="219" t="s">
        <v>783</v>
      </c>
      <c r="G138" s="220" t="s">
        <v>685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38</v>
      </c>
      <c r="O138" s="79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17" t="s">
        <v>726</v>
      </c>
      <c r="AT138" s="17" t="s">
        <v>133</v>
      </c>
      <c r="AU138" s="17" t="s">
        <v>74</v>
      </c>
      <c r="AY138" s="17" t="s">
        <v>128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74</v>
      </c>
      <c r="BK138" s="228">
        <f>ROUND(I138*H138,2)</f>
        <v>0</v>
      </c>
      <c r="BL138" s="17" t="s">
        <v>726</v>
      </c>
      <c r="BM138" s="17" t="s">
        <v>1000</v>
      </c>
    </row>
    <row r="139" s="12" customFormat="1">
      <c r="B139" s="229"/>
      <c r="C139" s="230"/>
      <c r="D139" s="231" t="s">
        <v>141</v>
      </c>
      <c r="E139" s="232" t="s">
        <v>1</v>
      </c>
      <c r="F139" s="233" t="s">
        <v>74</v>
      </c>
      <c r="G139" s="230"/>
      <c r="H139" s="234">
        <v>1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141</v>
      </c>
      <c r="AU139" s="240" t="s">
        <v>74</v>
      </c>
      <c r="AV139" s="12" t="s">
        <v>76</v>
      </c>
      <c r="AW139" s="12" t="s">
        <v>30</v>
      </c>
      <c r="AX139" s="12" t="s">
        <v>67</v>
      </c>
      <c r="AY139" s="240" t="s">
        <v>128</v>
      </c>
    </row>
    <row r="140" s="13" customFormat="1">
      <c r="B140" s="241"/>
      <c r="C140" s="242"/>
      <c r="D140" s="231" t="s">
        <v>141</v>
      </c>
      <c r="E140" s="243" t="s">
        <v>1</v>
      </c>
      <c r="F140" s="244" t="s">
        <v>143</v>
      </c>
      <c r="G140" s="242"/>
      <c r="H140" s="245">
        <v>1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AT140" s="251" t="s">
        <v>141</v>
      </c>
      <c r="AU140" s="251" t="s">
        <v>74</v>
      </c>
      <c r="AV140" s="13" t="s">
        <v>139</v>
      </c>
      <c r="AW140" s="13" t="s">
        <v>30</v>
      </c>
      <c r="AX140" s="13" t="s">
        <v>74</v>
      </c>
      <c r="AY140" s="251" t="s">
        <v>128</v>
      </c>
    </row>
    <row r="141" s="1" customFormat="1" ht="16.5" customHeight="1">
      <c r="B141" s="38"/>
      <c r="C141" s="217" t="s">
        <v>205</v>
      </c>
      <c r="D141" s="217" t="s">
        <v>133</v>
      </c>
      <c r="E141" s="218" t="s">
        <v>785</v>
      </c>
      <c r="F141" s="219" t="s">
        <v>786</v>
      </c>
      <c r="G141" s="220" t="s">
        <v>787</v>
      </c>
      <c r="H141" s="221">
        <v>270</v>
      </c>
      <c r="I141" s="222"/>
      <c r="J141" s="223">
        <f>ROUND(I141*H141,2)</f>
        <v>0</v>
      </c>
      <c r="K141" s="219" t="s">
        <v>569</v>
      </c>
      <c r="L141" s="43"/>
      <c r="M141" s="224" t="s">
        <v>1</v>
      </c>
      <c r="N141" s="225" t="s">
        <v>38</v>
      </c>
      <c r="O141" s="79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17" t="s">
        <v>726</v>
      </c>
      <c r="AT141" s="17" t="s">
        <v>133</v>
      </c>
      <c r="AU141" s="17" t="s">
        <v>74</v>
      </c>
      <c r="AY141" s="17" t="s">
        <v>128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74</v>
      </c>
      <c r="BK141" s="228">
        <f>ROUND(I141*H141,2)</f>
        <v>0</v>
      </c>
      <c r="BL141" s="17" t="s">
        <v>726</v>
      </c>
      <c r="BM141" s="17" t="s">
        <v>1001</v>
      </c>
    </row>
    <row r="142" s="12" customFormat="1">
      <c r="B142" s="229"/>
      <c r="C142" s="230"/>
      <c r="D142" s="231" t="s">
        <v>141</v>
      </c>
      <c r="E142" s="232" t="s">
        <v>1</v>
      </c>
      <c r="F142" s="233" t="s">
        <v>789</v>
      </c>
      <c r="G142" s="230"/>
      <c r="H142" s="234">
        <v>270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141</v>
      </c>
      <c r="AU142" s="240" t="s">
        <v>74</v>
      </c>
      <c r="AV142" s="12" t="s">
        <v>76</v>
      </c>
      <c r="AW142" s="12" t="s">
        <v>30</v>
      </c>
      <c r="AX142" s="12" t="s">
        <v>67</v>
      </c>
      <c r="AY142" s="240" t="s">
        <v>128</v>
      </c>
    </row>
    <row r="143" s="13" customFormat="1">
      <c r="B143" s="241"/>
      <c r="C143" s="242"/>
      <c r="D143" s="231" t="s">
        <v>141</v>
      </c>
      <c r="E143" s="243" t="s">
        <v>1</v>
      </c>
      <c r="F143" s="244" t="s">
        <v>143</v>
      </c>
      <c r="G143" s="242"/>
      <c r="H143" s="245">
        <v>270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AT143" s="251" t="s">
        <v>141</v>
      </c>
      <c r="AU143" s="251" t="s">
        <v>74</v>
      </c>
      <c r="AV143" s="13" t="s">
        <v>139</v>
      </c>
      <c r="AW143" s="13" t="s">
        <v>30</v>
      </c>
      <c r="AX143" s="13" t="s">
        <v>74</v>
      </c>
      <c r="AY143" s="251" t="s">
        <v>128</v>
      </c>
    </row>
    <row r="144" s="1" customFormat="1" ht="16.5" customHeight="1">
      <c r="B144" s="38"/>
      <c r="C144" s="217" t="s">
        <v>8</v>
      </c>
      <c r="D144" s="217" t="s">
        <v>133</v>
      </c>
      <c r="E144" s="218" t="s">
        <v>790</v>
      </c>
      <c r="F144" s="219" t="s">
        <v>791</v>
      </c>
      <c r="G144" s="220" t="s">
        <v>685</v>
      </c>
      <c r="H144" s="221">
        <v>1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38</v>
      </c>
      <c r="O144" s="79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17" t="s">
        <v>726</v>
      </c>
      <c r="AT144" s="17" t="s">
        <v>133</v>
      </c>
      <c r="AU144" s="17" t="s">
        <v>74</v>
      </c>
      <c r="AY144" s="17" t="s">
        <v>128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74</v>
      </c>
      <c r="BK144" s="228">
        <f>ROUND(I144*H144,2)</f>
        <v>0</v>
      </c>
      <c r="BL144" s="17" t="s">
        <v>726</v>
      </c>
      <c r="BM144" s="17" t="s">
        <v>1002</v>
      </c>
    </row>
    <row r="145" s="12" customFormat="1">
      <c r="B145" s="229"/>
      <c r="C145" s="230"/>
      <c r="D145" s="231" t="s">
        <v>141</v>
      </c>
      <c r="E145" s="232" t="s">
        <v>1</v>
      </c>
      <c r="F145" s="233" t="s">
        <v>74</v>
      </c>
      <c r="G145" s="230"/>
      <c r="H145" s="234">
        <v>1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141</v>
      </c>
      <c r="AU145" s="240" t="s">
        <v>74</v>
      </c>
      <c r="AV145" s="12" t="s">
        <v>76</v>
      </c>
      <c r="AW145" s="12" t="s">
        <v>30</v>
      </c>
      <c r="AX145" s="12" t="s">
        <v>67</v>
      </c>
      <c r="AY145" s="240" t="s">
        <v>128</v>
      </c>
    </row>
    <row r="146" s="13" customFormat="1">
      <c r="B146" s="241"/>
      <c r="C146" s="242"/>
      <c r="D146" s="231" t="s">
        <v>141</v>
      </c>
      <c r="E146" s="243" t="s">
        <v>1</v>
      </c>
      <c r="F146" s="244" t="s">
        <v>143</v>
      </c>
      <c r="G146" s="242"/>
      <c r="H146" s="245">
        <v>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AT146" s="251" t="s">
        <v>141</v>
      </c>
      <c r="AU146" s="251" t="s">
        <v>74</v>
      </c>
      <c r="AV146" s="13" t="s">
        <v>139</v>
      </c>
      <c r="AW146" s="13" t="s">
        <v>30</v>
      </c>
      <c r="AX146" s="13" t="s">
        <v>74</v>
      </c>
      <c r="AY146" s="251" t="s">
        <v>128</v>
      </c>
    </row>
    <row r="147" s="1" customFormat="1" ht="16.5" customHeight="1">
      <c r="B147" s="38"/>
      <c r="C147" s="217" t="s">
        <v>215</v>
      </c>
      <c r="D147" s="217" t="s">
        <v>133</v>
      </c>
      <c r="E147" s="218" t="s">
        <v>793</v>
      </c>
      <c r="F147" s="219" t="s">
        <v>794</v>
      </c>
      <c r="G147" s="220" t="s">
        <v>685</v>
      </c>
      <c r="H147" s="221">
        <v>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38</v>
      </c>
      <c r="O147" s="7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17" t="s">
        <v>726</v>
      </c>
      <c r="AT147" s="17" t="s">
        <v>133</v>
      </c>
      <c r="AU147" s="17" t="s">
        <v>74</v>
      </c>
      <c r="AY147" s="17" t="s">
        <v>128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74</v>
      </c>
      <c r="BK147" s="228">
        <f>ROUND(I147*H147,2)</f>
        <v>0</v>
      </c>
      <c r="BL147" s="17" t="s">
        <v>726</v>
      </c>
      <c r="BM147" s="17" t="s">
        <v>1003</v>
      </c>
    </row>
    <row r="148" s="12" customFormat="1">
      <c r="B148" s="229"/>
      <c r="C148" s="230"/>
      <c r="D148" s="231" t="s">
        <v>141</v>
      </c>
      <c r="E148" s="232" t="s">
        <v>1</v>
      </c>
      <c r="F148" s="233" t="s">
        <v>74</v>
      </c>
      <c r="G148" s="230"/>
      <c r="H148" s="234">
        <v>1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141</v>
      </c>
      <c r="AU148" s="240" t="s">
        <v>74</v>
      </c>
      <c r="AV148" s="12" t="s">
        <v>76</v>
      </c>
      <c r="AW148" s="12" t="s">
        <v>30</v>
      </c>
      <c r="AX148" s="12" t="s">
        <v>67</v>
      </c>
      <c r="AY148" s="240" t="s">
        <v>128</v>
      </c>
    </row>
    <row r="149" s="13" customFormat="1">
      <c r="B149" s="241"/>
      <c r="C149" s="242"/>
      <c r="D149" s="231" t="s">
        <v>141</v>
      </c>
      <c r="E149" s="243" t="s">
        <v>1</v>
      </c>
      <c r="F149" s="244" t="s">
        <v>143</v>
      </c>
      <c r="G149" s="242"/>
      <c r="H149" s="245">
        <v>1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AT149" s="251" t="s">
        <v>141</v>
      </c>
      <c r="AU149" s="251" t="s">
        <v>74</v>
      </c>
      <c r="AV149" s="13" t="s">
        <v>139</v>
      </c>
      <c r="AW149" s="13" t="s">
        <v>30</v>
      </c>
      <c r="AX149" s="13" t="s">
        <v>74</v>
      </c>
      <c r="AY149" s="251" t="s">
        <v>128</v>
      </c>
    </row>
    <row r="150" s="11" customFormat="1" ht="25.92" customHeight="1">
      <c r="B150" s="201"/>
      <c r="C150" s="202"/>
      <c r="D150" s="203" t="s">
        <v>66</v>
      </c>
      <c r="E150" s="204" t="s">
        <v>796</v>
      </c>
      <c r="F150" s="204" t="s">
        <v>797</v>
      </c>
      <c r="G150" s="202"/>
      <c r="H150" s="202"/>
      <c r="I150" s="205"/>
      <c r="J150" s="206">
        <f>BK150</f>
        <v>0</v>
      </c>
      <c r="K150" s="202"/>
      <c r="L150" s="207"/>
      <c r="M150" s="208"/>
      <c r="N150" s="209"/>
      <c r="O150" s="209"/>
      <c r="P150" s="210">
        <f>SUM(P151:P153)</f>
        <v>0</v>
      </c>
      <c r="Q150" s="209"/>
      <c r="R150" s="210">
        <f>SUM(R151:R153)</f>
        <v>0</v>
      </c>
      <c r="S150" s="209"/>
      <c r="T150" s="211">
        <f>SUM(T151:T153)</f>
        <v>0</v>
      </c>
      <c r="AR150" s="212" t="s">
        <v>161</v>
      </c>
      <c r="AT150" s="213" t="s">
        <v>66</v>
      </c>
      <c r="AU150" s="213" t="s">
        <v>67</v>
      </c>
      <c r="AY150" s="212" t="s">
        <v>128</v>
      </c>
      <c r="BK150" s="214">
        <f>SUM(BK151:BK153)</f>
        <v>0</v>
      </c>
    </row>
    <row r="151" s="1" customFormat="1" ht="16.5" customHeight="1">
      <c r="B151" s="38"/>
      <c r="C151" s="217" t="s">
        <v>222</v>
      </c>
      <c r="D151" s="217" t="s">
        <v>133</v>
      </c>
      <c r="E151" s="218" t="s">
        <v>798</v>
      </c>
      <c r="F151" s="219" t="s">
        <v>799</v>
      </c>
      <c r="G151" s="220" t="s">
        <v>743</v>
      </c>
      <c r="H151" s="221">
        <v>1</v>
      </c>
      <c r="I151" s="222"/>
      <c r="J151" s="223">
        <f>ROUND(I151*H151,2)</f>
        <v>0</v>
      </c>
      <c r="K151" s="219" t="s">
        <v>569</v>
      </c>
      <c r="L151" s="43"/>
      <c r="M151" s="224" t="s">
        <v>1</v>
      </c>
      <c r="N151" s="225" t="s">
        <v>38</v>
      </c>
      <c r="O151" s="7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17" t="s">
        <v>726</v>
      </c>
      <c r="AT151" s="17" t="s">
        <v>133</v>
      </c>
      <c r="AU151" s="17" t="s">
        <v>74</v>
      </c>
      <c r="AY151" s="17" t="s">
        <v>128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74</v>
      </c>
      <c r="BK151" s="228">
        <f>ROUND(I151*H151,2)</f>
        <v>0</v>
      </c>
      <c r="BL151" s="17" t="s">
        <v>726</v>
      </c>
      <c r="BM151" s="17" t="s">
        <v>1004</v>
      </c>
    </row>
    <row r="152" s="12" customFormat="1">
      <c r="B152" s="229"/>
      <c r="C152" s="230"/>
      <c r="D152" s="231" t="s">
        <v>141</v>
      </c>
      <c r="E152" s="232" t="s">
        <v>1</v>
      </c>
      <c r="F152" s="233" t="s">
        <v>801</v>
      </c>
      <c r="G152" s="230"/>
      <c r="H152" s="234">
        <v>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141</v>
      </c>
      <c r="AU152" s="240" t="s">
        <v>74</v>
      </c>
      <c r="AV152" s="12" t="s">
        <v>76</v>
      </c>
      <c r="AW152" s="12" t="s">
        <v>30</v>
      </c>
      <c r="AX152" s="12" t="s">
        <v>67</v>
      </c>
      <c r="AY152" s="240" t="s">
        <v>128</v>
      </c>
    </row>
    <row r="153" s="13" customFormat="1">
      <c r="B153" s="241"/>
      <c r="C153" s="242"/>
      <c r="D153" s="231" t="s">
        <v>141</v>
      </c>
      <c r="E153" s="243" t="s">
        <v>1</v>
      </c>
      <c r="F153" s="244" t="s">
        <v>143</v>
      </c>
      <c r="G153" s="242"/>
      <c r="H153" s="245">
        <v>1</v>
      </c>
      <c r="I153" s="246"/>
      <c r="J153" s="242"/>
      <c r="K153" s="242"/>
      <c r="L153" s="247"/>
      <c r="M153" s="283"/>
      <c r="N153" s="284"/>
      <c r="O153" s="284"/>
      <c r="P153" s="284"/>
      <c r="Q153" s="284"/>
      <c r="R153" s="284"/>
      <c r="S153" s="284"/>
      <c r="T153" s="285"/>
      <c r="AT153" s="251" t="s">
        <v>141</v>
      </c>
      <c r="AU153" s="251" t="s">
        <v>74</v>
      </c>
      <c r="AV153" s="13" t="s">
        <v>139</v>
      </c>
      <c r="AW153" s="13" t="s">
        <v>30</v>
      </c>
      <c r="AX153" s="13" t="s">
        <v>74</v>
      </c>
      <c r="AY153" s="251" t="s">
        <v>128</v>
      </c>
    </row>
    <row r="154" s="1" customFormat="1" ht="6.96" customHeight="1">
      <c r="B154" s="57"/>
      <c r="C154" s="58"/>
      <c r="D154" s="58"/>
      <c r="E154" s="58"/>
      <c r="F154" s="58"/>
      <c r="G154" s="58"/>
      <c r="H154" s="58"/>
      <c r="I154" s="167"/>
      <c r="J154" s="58"/>
      <c r="K154" s="58"/>
      <c r="L154" s="43"/>
    </row>
  </sheetData>
  <sheetProtection sheet="1" autoFilter="0" formatColumns="0" formatRows="0" objects="1" scenarios="1" spinCount="100000" saltValue="0VqkMKoJAWGcvK81PVYjQgfd/9nVb1EDAb+AfIsCHsAuhZ299/Np3fpGOwXCF6+QJR5RG2aTSIUopavs/xZ7rw==" hashValue="Ti620w1M5n+8dLq3WZflYKbuSalOCxB/c4QUXDUQPRyNmZ+XOS/TU/cgzqcV/rj7dXc8qSNPonHzaQs1x5F6JA==" algorithmName="SHA-512" password="CC35"/>
  <autoFilter ref="C90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Divín Pavel</dc:creator>
  <cp:lastModifiedBy>Divín Pavel</cp:lastModifiedBy>
  <dcterms:created xsi:type="dcterms:W3CDTF">2019-02-20T09:54:04Z</dcterms:created>
  <dcterms:modified xsi:type="dcterms:W3CDTF">2019-02-20T09:54:10Z</dcterms:modified>
</cp:coreProperties>
</file>